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20640" windowHeight="11760" activeTab="1"/>
  </bookViews>
  <sheets>
    <sheet name="Sheet" sheetId="1" r:id="rId1"/>
    <sheet name="PPTOP DE GTO INSTITUTO." sheetId="2" r:id="rId2"/>
    <sheet name="Hoja1" sheetId="3" r:id="rId3"/>
  </sheets>
  <definedNames/>
  <calcPr fullCalcOnLoad="1"/>
</workbook>
</file>

<file path=xl/comments2.xml><?xml version="1.0" encoding="utf-8"?>
<comments xmlns="http://schemas.openxmlformats.org/spreadsheetml/2006/main">
  <authors>
    <author>Daniel Gonzalez</author>
    <author>usuario</author>
    <author>guga</author>
  </authors>
  <commentList>
    <comment ref="F126" authorId="0">
      <text>
        <r>
          <rPr>
            <b/>
            <sz val="9"/>
            <rFont val="Tahoma"/>
            <family val="2"/>
          </rPr>
          <t>Se lleva todo lo disponible al Instituto</t>
        </r>
      </text>
    </comment>
    <comment ref="F116" authorId="1">
      <text>
        <r>
          <rPr>
            <b/>
            <sz val="9"/>
            <rFont val="Tahoma"/>
            <family val="2"/>
          </rPr>
          <t>Se eliminó el 0,84 centavos sin aumentar uno en dígito de la izquierda, dado que el sistema para sacar CDP no lo permite</t>
        </r>
        <r>
          <rPr>
            <sz val="9"/>
            <rFont val="Tahoma"/>
            <family val="2"/>
          </rPr>
          <t xml:space="preserve">
</t>
        </r>
      </text>
    </comment>
    <comment ref="F113" authorId="2">
      <text>
        <r>
          <rPr>
            <b/>
            <sz val="9"/>
            <rFont val="Tahoma"/>
            <family val="2"/>
          </rPr>
          <t xml:space="preserve">Al saldo disponible a la fecha de creación se 
estima aumentarlo en 5,000,000,000 
</t>
        </r>
        <r>
          <rPr>
            <sz val="9"/>
            <rFont val="Tahoma"/>
            <family val="2"/>
          </rPr>
          <t xml:space="preserve">
</t>
        </r>
      </text>
    </comment>
    <comment ref="F99" authorId="1">
      <text>
        <r>
          <rPr>
            <b/>
            <sz val="9"/>
            <rFont val="Tahoma"/>
            <family val="2"/>
          </rPr>
          <t>Se llevó lo que había disponible en este rubro a la fecha de creación</t>
        </r>
        <r>
          <rPr>
            <sz val="9"/>
            <rFont val="Tahoma"/>
            <family val="2"/>
          </rPr>
          <t xml:space="preserve">
</t>
        </r>
      </text>
    </comment>
    <comment ref="F69" authorId="2">
      <text>
        <r>
          <rPr>
            <b/>
            <sz val="9"/>
            <rFont val="Tahoma"/>
            <family val="2"/>
          </rPr>
          <t xml:space="preserve">$100,000 de más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<sst xmlns="http://schemas.openxmlformats.org/spreadsheetml/2006/main" count="3534" uniqueCount="1872">
  <si>
    <t>INFORME DE EJECUCIÓN DEL PRESUPUESTO DE GASTOS
SECRETARIA DE HACIENDA MUNICIPAL
AREA DE PRESUPUESTO</t>
  </si>
  <si>
    <t>Fecha Actual :  martes, 18 febrero 2020</t>
  </si>
  <si>
    <t>Página 1/1</t>
  </si>
  <si>
    <t>MES REPORTADO:</t>
  </si>
  <si>
    <t>VIGENCIA FISCAL:</t>
  </si>
  <si>
    <t>Presupuesto</t>
  </si>
  <si>
    <t>Compromisos</t>
  </si>
  <si>
    <t>Pagos</t>
  </si>
  <si>
    <t>Modificaciones</t>
  </si>
  <si>
    <t>Traslados</t>
  </si>
  <si>
    <t>Código
del Rubro</t>
  </si>
  <si>
    <t>Descripción del Rubro</t>
  </si>
  <si>
    <t>Inicial</t>
  </si>
  <si>
    <t>Adicion</t>
  </si>
  <si>
    <t>Reduccion</t>
  </si>
  <si>
    <t>Creditos</t>
  </si>
  <si>
    <t>Contracred.</t>
  </si>
  <si>
    <t>Definitivo</t>
  </si>
  <si>
    <t>CDP'S</t>
  </si>
  <si>
    <t xml:space="preserve">Meses 
Anteriores
</t>
  </si>
  <si>
    <t>Del
Mes</t>
  </si>
  <si>
    <t xml:space="preserve">Total
</t>
  </si>
  <si>
    <t>% Ejec.</t>
  </si>
  <si>
    <t>OBL'S</t>
  </si>
  <si>
    <t>Meses 
Anteriores</t>
  </si>
  <si>
    <t>Del 
Mes</t>
  </si>
  <si>
    <t>Saldo de Apropiacion</t>
  </si>
  <si>
    <t xml:space="preserve">Cuentas por Pagar
</t>
  </si>
  <si>
    <t>01</t>
  </si>
  <si>
    <t>ALCALDIA</t>
  </si>
  <si>
    <t>0101</t>
  </si>
  <si>
    <t>GASTOS DE FUNCIONAMIENTO</t>
  </si>
  <si>
    <t>010101</t>
  </si>
  <si>
    <t>GASTOS DE ADMINISTRACION</t>
  </si>
  <si>
    <t>01010101</t>
  </si>
  <si>
    <t>GASTOS DE OPERACION</t>
  </si>
  <si>
    <t>0101010101</t>
  </si>
  <si>
    <t>SERVICIOS PERSONALES</t>
  </si>
  <si>
    <t>010101010101</t>
  </si>
  <si>
    <t>SERVICIOS PERSONALES ASOCIADOS A LA NOMINA</t>
  </si>
  <si>
    <t>01010101010101  01</t>
  </si>
  <si>
    <t>A</t>
  </si>
  <si>
    <t>SUELDOS DEL PERSONAL</t>
  </si>
  <si>
    <t>01010101010103  01</t>
  </si>
  <si>
    <t>HORAS EXTRAS Y FESTIVOS</t>
  </si>
  <si>
    <t>01010101010113  01</t>
  </si>
  <si>
    <t>PRIMA DE VACACIONES</t>
  </si>
  <si>
    <t>01010101010114  01</t>
  </si>
  <si>
    <t>PRIMA DE NAVIDAD</t>
  </si>
  <si>
    <t>01010101010118  01</t>
  </si>
  <si>
    <t>VACACIONES</t>
  </si>
  <si>
    <t>01010101010123  01</t>
  </si>
  <si>
    <t>AUXILIOS DE TRANSPORTE</t>
  </si>
  <si>
    <t>01010101010152  01</t>
  </si>
  <si>
    <t>PRIMA DE SERVICIOS</t>
  </si>
  <si>
    <t>01010101010160  01</t>
  </si>
  <si>
    <t>SUBSIDIO DE ALIMENTACION</t>
  </si>
  <si>
    <t>01010101010199  01</t>
  </si>
  <si>
    <t>BONIFICACION ESPECIAL - (NUEVO RUBRO)</t>
  </si>
  <si>
    <t>010101010119</t>
  </si>
  <si>
    <t>BONIFICACIONES</t>
  </si>
  <si>
    <t>01010101011901  01</t>
  </si>
  <si>
    <t>DE DIRECCION</t>
  </si>
  <si>
    <t>010101010190</t>
  </si>
  <si>
    <t>OTRAS PRESTACIONES SOCIALES</t>
  </si>
  <si>
    <t>01010101019004  01</t>
  </si>
  <si>
    <t>BONIFICACION ESPECIAL DE RECREACION</t>
  </si>
  <si>
    <t>01010101019005  01</t>
  </si>
  <si>
    <t>BONIFICACION POR GESTION TERRITORIAL</t>
  </si>
  <si>
    <t>0101010102</t>
  </si>
  <si>
    <t>GASTOS GENERALES</t>
  </si>
  <si>
    <t>010101010201</t>
  </si>
  <si>
    <t>ADQUISICION DE BIENES</t>
  </si>
  <si>
    <t>01010101020117  01</t>
  </si>
  <si>
    <t>MATERIALES Y SUMINISTROS</t>
  </si>
  <si>
    <t>010101010202</t>
  </si>
  <si>
    <t>ADQUISICION DE SERVICIOS</t>
  </si>
  <si>
    <t>01010101020218  01</t>
  </si>
  <si>
    <t>MANTENIMIENTO</t>
  </si>
  <si>
    <t>01010101020222  01</t>
  </si>
  <si>
    <t>VIATICOS Y GASTOS DE VIAJE</t>
  </si>
  <si>
    <t>01010101020224  01</t>
  </si>
  <si>
    <t>IMPRESOS Y PUBLICACIONES SUSCRIPCIONES Y AFILIACIONES</t>
  </si>
  <si>
    <t>01010101020226  01</t>
  </si>
  <si>
    <t>COMUNICACIONES Y TRANSPORTE</t>
  </si>
  <si>
    <t>010101010290</t>
  </si>
  <si>
    <t>OTROS GASTOS GENERALES</t>
  </si>
  <si>
    <t>01010101029002  01</t>
  </si>
  <si>
    <t>ATENCION Y REPRESENTACION</t>
  </si>
  <si>
    <t>0104</t>
  </si>
  <si>
    <t>GASTOS DE INVERSION</t>
  </si>
  <si>
    <t>010402</t>
  </si>
  <si>
    <t>ITAGUI, TERRITORIO SEGURO, CON JUSTICIA, BUEN GOBIERNO Y GOBERNANZA</t>
  </si>
  <si>
    <t>01040204</t>
  </si>
  <si>
    <t>FORTALECIMIENTO INSTITUCIONAL Y BUEN GOBIERNO PARA LA GOBERNANZA DEMOCRATICA</t>
  </si>
  <si>
    <t>0104020402</t>
  </si>
  <si>
    <t>TRANSPARENCIA EN LA GESTION (GOBIERNO ELECTRONICO - GESTION DE LA CALIDAD - GESTION DOCUMENTAL - CONTROL INTERNO - RENDICION DE CUENTAS - ATENCION AL CIUDADANO - INFORMATIZACION Y TECNOLOGIA)</t>
  </si>
  <si>
    <t>010402040201</t>
  </si>
  <si>
    <t>IMPLEMENTACION GOBIERNO DIGITAL</t>
  </si>
  <si>
    <t>01040204020101  01</t>
  </si>
  <si>
    <t>D</t>
  </si>
  <si>
    <t>01040205</t>
  </si>
  <si>
    <t>COMUNICACION PUBLICA: DERECHO Y DEBER</t>
  </si>
  <si>
    <t>0104020501</t>
  </si>
  <si>
    <t>COMUNICACION ORGANIZACIONAL, MOVILIZACION SOCIAL, INFORMACION Y PRENSA Y RELACIONES PUBLICAS Y EVENTOS</t>
  </si>
  <si>
    <t>010402050101</t>
  </si>
  <si>
    <t>IMPLEMENTACION DE LA COMUNICACIÓN PÚBLICA CON RESPONSABILIDAD SOCIAL PARA EL DESARROLLO TERRITORIAL</t>
  </si>
  <si>
    <t>01040205010101  01</t>
  </si>
  <si>
    <t>COMUNICACION PUBLICA CON RESPONSABILIDAD SOCIAL PARA EL DESARROLLO TERRITORIAL</t>
  </si>
  <si>
    <t>02</t>
  </si>
  <si>
    <t>SECRETARIA GENERAL</t>
  </si>
  <si>
    <t>0201</t>
  </si>
  <si>
    <t>020101</t>
  </si>
  <si>
    <t>02010101</t>
  </si>
  <si>
    <t>0201010101</t>
  </si>
  <si>
    <t>020101010101</t>
  </si>
  <si>
    <t>02010101010101  01</t>
  </si>
  <si>
    <t>02010101010103  01</t>
  </si>
  <si>
    <t>02010101010113  01</t>
  </si>
  <si>
    <t>02010101010114  01</t>
  </si>
  <si>
    <t>02010101010118  01</t>
  </si>
  <si>
    <t>02010101010123  01</t>
  </si>
  <si>
    <t>02010101010152  01</t>
  </si>
  <si>
    <t>02010101010160  01</t>
  </si>
  <si>
    <t>02010101010199  01</t>
  </si>
  <si>
    <t>020101010190</t>
  </si>
  <si>
    <t>02010101019004  01</t>
  </si>
  <si>
    <t>0201010102</t>
  </si>
  <si>
    <t>020101010201</t>
  </si>
  <si>
    <t>02010101020117  01</t>
  </si>
  <si>
    <t>020101010202</t>
  </si>
  <si>
    <t>02010101020214  01</t>
  </si>
  <si>
    <t>COMISIONES HONORARIOS Y SERVICIOS</t>
  </si>
  <si>
    <t>02010101020218  01</t>
  </si>
  <si>
    <t>02010101020222  01</t>
  </si>
  <si>
    <t>02010101020226  01</t>
  </si>
  <si>
    <t>0204</t>
  </si>
  <si>
    <t>020402</t>
  </si>
  <si>
    <t>02040204</t>
  </si>
  <si>
    <t>0204020402</t>
  </si>
  <si>
    <t>020402040201</t>
  </si>
  <si>
    <t xml:space="preserve">MANTENIMIENTO Y FORTALECIMIENTO DEL SISTEMA INTEGRADO DE GESTION </t>
  </si>
  <si>
    <t>02040204020101  01</t>
  </si>
  <si>
    <t>MANTENIMIENTO Y FORTALECIMIENTO DEL SISTEMA INTEGRADO DE GESTION</t>
  </si>
  <si>
    <t>020402040202</t>
  </si>
  <si>
    <t>FORTALECIMIENTO DE LA GESTION DOCUMENTAL</t>
  </si>
  <si>
    <t>02040204020201  01</t>
  </si>
  <si>
    <t>CUMPLIMIENTO DE LA GESTIÓN DOCUMENTAL</t>
  </si>
  <si>
    <t>03</t>
  </si>
  <si>
    <t>SECRETARIA JURIDICA</t>
  </si>
  <si>
    <t>0301</t>
  </si>
  <si>
    <t>030101</t>
  </si>
  <si>
    <t>03010101</t>
  </si>
  <si>
    <t>0301010101</t>
  </si>
  <si>
    <t>030101010101</t>
  </si>
  <si>
    <t>03010101010101  01</t>
  </si>
  <si>
    <t>03010101010103  01</t>
  </si>
  <si>
    <t>03010101010113  01</t>
  </si>
  <si>
    <t>03010101010114  01</t>
  </si>
  <si>
    <t>03010101010118  01</t>
  </si>
  <si>
    <t>03010101010123  01</t>
  </si>
  <si>
    <t>03010101010152  01</t>
  </si>
  <si>
    <t>03010101010160  01</t>
  </si>
  <si>
    <t>03010101010199  01</t>
  </si>
  <si>
    <t>030101010190</t>
  </si>
  <si>
    <t>03010101019004  01</t>
  </si>
  <si>
    <t>0301010102</t>
  </si>
  <si>
    <t>030101010201</t>
  </si>
  <si>
    <t>03010101020117  01</t>
  </si>
  <si>
    <t>030101010202</t>
  </si>
  <si>
    <t>03010101020218  01</t>
  </si>
  <si>
    <t>03010101020224  01</t>
  </si>
  <si>
    <t>03010101020226  01</t>
  </si>
  <si>
    <t>03010101020229  01</t>
  </si>
  <si>
    <t>FOTOCOPIAS</t>
  </si>
  <si>
    <t>030101010290</t>
  </si>
  <si>
    <t>03010101029003  01</t>
  </si>
  <si>
    <t>GASTOS LEGALES - NOTARIALES JUDICIALES Y DE REGISTRO</t>
  </si>
  <si>
    <t>030103</t>
  </si>
  <si>
    <t>TRANSFERENCIAS</t>
  </si>
  <si>
    <t>03010301</t>
  </si>
  <si>
    <t>0301030101</t>
  </si>
  <si>
    <t>TRANSFERENCIAS CORRIENTES</t>
  </si>
  <si>
    <t>030103010103</t>
  </si>
  <si>
    <t>OTRAS TRANSFERENCIAS CORRIENTES</t>
  </si>
  <si>
    <t>03010301010303  01</t>
  </si>
  <si>
    <t>SENTENCIAS FALLOS Y CONCILIACIONES</t>
  </si>
  <si>
    <t>0304</t>
  </si>
  <si>
    <t>030402</t>
  </si>
  <si>
    <t>03040204</t>
  </si>
  <si>
    <t>0304020401</t>
  </si>
  <si>
    <t>ADMINISTRACION EFICIENTE (GESTION DEL TALENTO HUMANO - GESTION JURIDICA Y REPRESENTACION DEL MUNICIPIO - GESTION DE BIENES, SUMINISTROS Y LOGISTICA)</t>
  </si>
  <si>
    <t>030402040101</t>
  </si>
  <si>
    <t>FORTALECIMIENTO DE LA LEGALIDAD Y OPORTUNIDAD DE LA GESTION ADMINISTRATIVA</t>
  </si>
  <si>
    <t>03040204010101  01</t>
  </si>
  <si>
    <t>04</t>
  </si>
  <si>
    <t>SECRETARIA DE HACIENDA</t>
  </si>
  <si>
    <t>0401</t>
  </si>
  <si>
    <t>040101</t>
  </si>
  <si>
    <t>04010101</t>
  </si>
  <si>
    <t>0401010101</t>
  </si>
  <si>
    <t>040101010101</t>
  </si>
  <si>
    <t>04010101010101  01</t>
  </si>
  <si>
    <t>04010101010103  01</t>
  </si>
  <si>
    <t>04010101010113  01</t>
  </si>
  <si>
    <t>04010101010114  01</t>
  </si>
  <si>
    <t>04010101010118  01</t>
  </si>
  <si>
    <t>04010101010123  01</t>
  </si>
  <si>
    <t>04010101010152  01</t>
  </si>
  <si>
    <t>04010101010160  01</t>
  </si>
  <si>
    <t>04010101010199  01</t>
  </si>
  <si>
    <t>040101010190</t>
  </si>
  <si>
    <t>04010101019004  01</t>
  </si>
  <si>
    <t>0401010102</t>
  </si>
  <si>
    <t>040101010201</t>
  </si>
  <si>
    <t>04010101020117  01</t>
  </si>
  <si>
    <t>040101010202</t>
  </si>
  <si>
    <t>04010101020214  01</t>
  </si>
  <si>
    <t>04010101020218  01</t>
  </si>
  <si>
    <t>04010101020222  01</t>
  </si>
  <si>
    <t>04010101020224  01</t>
  </si>
  <si>
    <t>04010101020226  01</t>
  </si>
  <si>
    <t>040101010203</t>
  </si>
  <si>
    <t>IMPUESTOS TASAS Y MULTAS</t>
  </si>
  <si>
    <t>04010101020333  01</t>
  </si>
  <si>
    <t>DEVOLUCION DE IMPUESTOS Y OTRAS DEVOLUCIONES</t>
  </si>
  <si>
    <t>04010101020334  01</t>
  </si>
  <si>
    <t>TASA DE VIGILANCIA LEY 1450-2011 ART 89</t>
  </si>
  <si>
    <t>040101010290</t>
  </si>
  <si>
    <t>04010101029003  01</t>
  </si>
  <si>
    <t>CALIFICACION DE RIESGO</t>
  </si>
  <si>
    <t>04010101029004  01</t>
  </si>
  <si>
    <t>GASTOS BANCARIOS ENTIDADES FINANCIERAS</t>
  </si>
  <si>
    <t>04010101029005  01</t>
  </si>
  <si>
    <t>COMISIONES(ENTIDADES FINANCIERAS)</t>
  </si>
  <si>
    <t>04010101029006  01</t>
  </si>
  <si>
    <t>040103</t>
  </si>
  <si>
    <t>04010301</t>
  </si>
  <si>
    <t>0401030122</t>
  </si>
  <si>
    <t>TRANSFERENCIAS CTES GIRADAS AL SECTOR PUBLICO ADMINISTRACION PUBLICA CENTRAL</t>
  </si>
  <si>
    <t>040103012201</t>
  </si>
  <si>
    <t>ADMINISTRACION PUBLICA CENTRAL</t>
  </si>
  <si>
    <t>04010301220101  01</t>
  </si>
  <si>
    <t>CONTRALORIA MUNICIPAL</t>
  </si>
  <si>
    <t>04010301220102  01</t>
  </si>
  <si>
    <t>TRANSFERENCIAS DE CAPITAL, APORTES A EMPRESA INDUSTRIAL Y COMERCIAL DEL ESTADO DEL ORDEN MUNICIPAL</t>
  </si>
  <si>
    <t>040190</t>
  </si>
  <si>
    <t>RESERVAS PRESUPUESTALES FUNCIONAMIENTO VIGENCIA ANTERIOR</t>
  </si>
  <si>
    <t>04019001</t>
  </si>
  <si>
    <t>0401900101</t>
  </si>
  <si>
    <t>040190010101</t>
  </si>
  <si>
    <t>04019001010101  01</t>
  </si>
  <si>
    <t>0402</t>
  </si>
  <si>
    <t>SERVICIO DE LA DEUDA</t>
  </si>
  <si>
    <t>040201</t>
  </si>
  <si>
    <t>SERVICIO DE DEUDA INTERNA</t>
  </si>
  <si>
    <t>04020101</t>
  </si>
  <si>
    <t>DEUDA PUBLICA INTERNA</t>
  </si>
  <si>
    <t>0402010101</t>
  </si>
  <si>
    <t>AMORTIZACION</t>
  </si>
  <si>
    <t>040201010101</t>
  </si>
  <si>
    <t>LARGO PLAZO POR AMORTIZAR EN LA VIGENCIA</t>
  </si>
  <si>
    <t>04020101010101  01</t>
  </si>
  <si>
    <t>B</t>
  </si>
  <si>
    <t>AMORTIZACION BANCA COMERCIAL</t>
  </si>
  <si>
    <t>04020102</t>
  </si>
  <si>
    <t>INTERESES COMISIONES Y GASTOS DEUDA PUBLICA INTERNA</t>
  </si>
  <si>
    <t>0402010201</t>
  </si>
  <si>
    <t>INTERESES</t>
  </si>
  <si>
    <t>040201020101</t>
  </si>
  <si>
    <t>DEUDA PUBLICA INTERNA DE LARGO PLAZO</t>
  </si>
  <si>
    <t>04020102010101  01</t>
  </si>
  <si>
    <t>INTERESES BANCA COMERCIAL</t>
  </si>
  <si>
    <t>0404</t>
  </si>
  <si>
    <t>040402</t>
  </si>
  <si>
    <t>04040204</t>
  </si>
  <si>
    <t>0404020404</t>
  </si>
  <si>
    <t>GESTION FINANCIERA</t>
  </si>
  <si>
    <t>040402040401</t>
  </si>
  <si>
    <t>ADMINISTRACION GESTION DE LAS RENTAS MUNICIPALES</t>
  </si>
  <si>
    <t>04040204040101  01</t>
  </si>
  <si>
    <t>GESTION DE LAS RENTAS MUNICIPALES</t>
  </si>
  <si>
    <t>040402040402</t>
  </si>
  <si>
    <t>ACTUALIZACION E IMPLEMENTACION DEL SISTEMA DE INFORMACION FINANCIERO</t>
  </si>
  <si>
    <t>04040204040201  01</t>
  </si>
  <si>
    <t>ACTUALIZACION E IMPLEMENTACION DEL _SISTEMA DE INFORMACION</t>
  </si>
  <si>
    <t>040402040403</t>
  </si>
  <si>
    <t>FORTALECIMIENTO DE LAS FINANZAS PUBLICAS</t>
  </si>
  <si>
    <t>04040204040301  01</t>
  </si>
  <si>
    <t>040405</t>
  </si>
  <si>
    <t>ITAGUI, TERRITORIO QUE AVANZA EN ORDENAMIENTO, PLANEACION E INTEGRACION TERRITORIAL</t>
  </si>
  <si>
    <t>04040502</t>
  </si>
  <si>
    <t>DESARROLLO METROPOLITANO E INTEGRACION REGIONAL</t>
  </si>
  <si>
    <t>0404050201</t>
  </si>
  <si>
    <t>INTEGRACION REGIONAL METROPOLITANA Y PLANIFICACION SUPRMUNICIPAL</t>
  </si>
  <si>
    <t>040405020101</t>
  </si>
  <si>
    <t>CONTRIBUCION PROYECCION REGIONAL Y METROPOLITANA</t>
  </si>
  <si>
    <t>04040502010101  33</t>
  </si>
  <si>
    <t>TRNSFERENCIAS A CORANTIOQUIA</t>
  </si>
  <si>
    <t>04040502010102  32</t>
  </si>
  <si>
    <t>TRANSFERENCIAS AREA METROPOLITANA</t>
  </si>
  <si>
    <t>05</t>
  </si>
  <si>
    <t>SECRETARIA DE SERVICIOS ADMINISTRATIVOS</t>
  </si>
  <si>
    <t>0501</t>
  </si>
  <si>
    <t>050101</t>
  </si>
  <si>
    <t>05010101</t>
  </si>
  <si>
    <t>0501010101</t>
  </si>
  <si>
    <t>050101010101</t>
  </si>
  <si>
    <t>05010101010101  01</t>
  </si>
  <si>
    <t>05010101010102  01</t>
  </si>
  <si>
    <t>JORNALES</t>
  </si>
  <si>
    <t>05010101010103  01</t>
  </si>
  <si>
    <t>05010101010113  01</t>
  </si>
  <si>
    <t>05010101010114  01</t>
  </si>
  <si>
    <t>05010101010115  01</t>
  </si>
  <si>
    <t>PRIMA VIDA CARA OBREROS</t>
  </si>
  <si>
    <t>05010101010116  01</t>
  </si>
  <si>
    <t>AGUINALDO</t>
  </si>
  <si>
    <t>05010101010118  01</t>
  </si>
  <si>
    <t>05010101010123  01</t>
  </si>
  <si>
    <t>05010101010131  01</t>
  </si>
  <si>
    <t>DOTACION Y SUMINISTRO A SERVIDORES PUBLICOS</t>
  </si>
  <si>
    <t>05010101010133  01</t>
  </si>
  <si>
    <t>05010101010140  01</t>
  </si>
  <si>
    <t>05010101010141  01</t>
  </si>
  <si>
    <t>GASTOS MEDICOS Y DROGA</t>
  </si>
  <si>
    <t>05010101010199  01</t>
  </si>
  <si>
    <t>050101010117</t>
  </si>
  <si>
    <t>OTRAS PRIMAS</t>
  </si>
  <si>
    <t>05010101011701  01</t>
  </si>
  <si>
    <t>MATRIMONIO</t>
  </si>
  <si>
    <t>05010101011702  01</t>
  </si>
  <si>
    <t>MATERNIDAD</t>
  </si>
  <si>
    <t>05010101011703  01</t>
  </si>
  <si>
    <t>PRIMERO DE MAYO</t>
  </si>
  <si>
    <t>05010101011705  01</t>
  </si>
  <si>
    <t>INCENTIVO POR ANTIGUEDAD OBRERO</t>
  </si>
  <si>
    <t>05010101011706  01</t>
  </si>
  <si>
    <t>ANTEOJOS</t>
  </si>
  <si>
    <t>05010101011707  01</t>
  </si>
  <si>
    <t>UTILES ESCOLARES</t>
  </si>
  <si>
    <t>05010101011708  01</t>
  </si>
  <si>
    <t>ESTUDIANTIL</t>
  </si>
  <si>
    <t>05010101011709  01</t>
  </si>
  <si>
    <t>LOCACION Y FUNCIONAMIENTO</t>
  </si>
  <si>
    <t>05010101011711  01</t>
  </si>
  <si>
    <t>FONDO ROTATORIO DE CALAMIDAD OBREROS</t>
  </si>
  <si>
    <t>05010101011712  01</t>
  </si>
  <si>
    <t>GASTOS DE ENTIERRO</t>
  </si>
  <si>
    <t>05010101011713  01</t>
  </si>
  <si>
    <t>RECONOCIMIENTO A COPAGOS</t>
  </si>
  <si>
    <t>05010101011714  01</t>
  </si>
  <si>
    <t>FONDO DE CALAMIDAD EMPLEADOS</t>
  </si>
  <si>
    <t>05010101011715  01</t>
  </si>
  <si>
    <t>SUBSIDIO FAMILIAR SEGUN CONVENCION COLECTIVA</t>
  </si>
  <si>
    <t>05010101011716  01</t>
  </si>
  <si>
    <t>CAPACITACION SEGUN CONVENCION COLECTIVA</t>
  </si>
  <si>
    <t>050101010190</t>
  </si>
  <si>
    <t>05010101019004  01</t>
  </si>
  <si>
    <t>0501010102</t>
  </si>
  <si>
    <t>SERVICIOS PERSONALES INDIRECTOS</t>
  </si>
  <si>
    <t>050101010230</t>
  </si>
  <si>
    <t>CAPACITACION, BIENESTAR SOCIAL Y ESTIMULOS</t>
  </si>
  <si>
    <t>05010101023001  01</t>
  </si>
  <si>
    <t>CAPACITACION Y ESTIMULOS</t>
  </si>
  <si>
    <t>05010101023002  01</t>
  </si>
  <si>
    <t>BIENESTAR SOCIAL</t>
  </si>
  <si>
    <t>0501010103</t>
  </si>
  <si>
    <t>CONTRIBUCIONES INHERENTES A LA NOMINA SECTOR PRIVADO</t>
  </si>
  <si>
    <t>050101010303</t>
  </si>
  <si>
    <t>05010101030335  01</t>
  </si>
  <si>
    <t>APORTES A CAJA DE COMPENSACION FAMILIAR 4%</t>
  </si>
  <si>
    <t>05010101030337  01</t>
  </si>
  <si>
    <t>APORTES A SEGURIDAD SOCIAL - SALUD</t>
  </si>
  <si>
    <t>05010101030338  01</t>
  </si>
  <si>
    <t>SANEAMIENTO APORTES A LA SEGURIDAD SOCAL</t>
  </si>
  <si>
    <t>05010101030344  01</t>
  </si>
  <si>
    <t>RIESGOS PROFESIONALES</t>
  </si>
  <si>
    <t>05010101030367  01</t>
  </si>
  <si>
    <t>COTIZA ENTIDADES ADMINISTRAREGIMEN PRIMA MEDIA(PENSIONES)</t>
  </si>
  <si>
    <t>0501010104</t>
  </si>
  <si>
    <t>CONTRIBUCIONES INHERENTES A LA NOMINA SECTOR PUBLICO</t>
  </si>
  <si>
    <t>050101010404</t>
  </si>
  <si>
    <t>05010101040436  01</t>
  </si>
  <si>
    <t>APORTES ICBF  3%</t>
  </si>
  <si>
    <t>05010101040438  01</t>
  </si>
  <si>
    <t>APORTES AL SENA  0,5%</t>
  </si>
  <si>
    <t>050101010454</t>
  </si>
  <si>
    <t>APORTES A ESCUELAS INDUSTRIALES, INSTITUTOS TECNICOS Y ESAP</t>
  </si>
  <si>
    <t>05010101045401  01</t>
  </si>
  <si>
    <t>ESCUELAS INDUSTRIALES E INSTITUTOS TECNICOS</t>
  </si>
  <si>
    <t>05010101045402  01</t>
  </si>
  <si>
    <t>APORTE A ESAP 0,5%</t>
  </si>
  <si>
    <t>05010102</t>
  </si>
  <si>
    <t>0501010201</t>
  </si>
  <si>
    <t>050101020101</t>
  </si>
  <si>
    <t>05010102010119  01</t>
  </si>
  <si>
    <t>05010102010184  01</t>
  </si>
  <si>
    <t>COMBUSTIBLES Y LUBRICANTES</t>
  </si>
  <si>
    <t>050101020102</t>
  </si>
  <si>
    <t>05010102010214  01</t>
  </si>
  <si>
    <t>05010102010216  01</t>
  </si>
  <si>
    <t>ARRENDAMIENTOS</t>
  </si>
  <si>
    <t>05010102010217  01</t>
  </si>
  <si>
    <t>VIGILANCIA</t>
  </si>
  <si>
    <t>05010102010220  01</t>
  </si>
  <si>
    <t>05010102010224  01</t>
  </si>
  <si>
    <t>05010102010227  01</t>
  </si>
  <si>
    <t>05010102010230  01</t>
  </si>
  <si>
    <t>SEGUROS</t>
  </si>
  <si>
    <t>05010102010235  01</t>
  </si>
  <si>
    <t>GASTOS LEGALES NOTARIALES JUDICIALES Y REGISTRO</t>
  </si>
  <si>
    <t>05010102010249  01</t>
  </si>
  <si>
    <t>SERVICIOS DE ASEO CAFETERIA RESTAURANTE Y LAVANDERIA</t>
  </si>
  <si>
    <t>050101020115</t>
  </si>
  <si>
    <t>SERVICIOS PUBLICOS</t>
  </si>
  <si>
    <t>05010102011501  01</t>
  </si>
  <si>
    <t>ENERGIA</t>
  </si>
  <si>
    <t>05010102011502  01</t>
  </si>
  <si>
    <t>ACUEDUCTO Y ALCANTARILLADO</t>
  </si>
  <si>
    <t>05010102011503  01</t>
  </si>
  <si>
    <t>TELEFONO</t>
  </si>
  <si>
    <t>05010102011504  01</t>
  </si>
  <si>
    <t>CELULAR</t>
  </si>
  <si>
    <t>05010102011506  01</t>
  </si>
  <si>
    <t>OTROS</t>
  </si>
  <si>
    <t>050101020190</t>
  </si>
  <si>
    <t>05010102019001  01</t>
  </si>
  <si>
    <t>CENTRO DE PRACTICAS PROFESIONALES Y DE APRENDIZAJE</t>
  </si>
  <si>
    <t>05010102019008  01</t>
  </si>
  <si>
    <t>FACTURACION IMPUESTO TELEFONO</t>
  </si>
  <si>
    <t>05010103</t>
  </si>
  <si>
    <t>0501010301</t>
  </si>
  <si>
    <t>050101030102</t>
  </si>
  <si>
    <t>TRANSFERENCIAS DE PREVISION Y SEGURIDAD SOCIAL</t>
  </si>
  <si>
    <t>05010103010226  01</t>
  </si>
  <si>
    <t>PENSION DE JUBILACION (PENSIONADOS, JUBILADOS Y SUSTITUTOS)</t>
  </si>
  <si>
    <t>05010103010227  01</t>
  </si>
  <si>
    <t>CUOTAS PARTES POR PENSIONES DE JUBILACION</t>
  </si>
  <si>
    <t>05010103010229  01</t>
  </si>
  <si>
    <t>INDEMNIZACIONES SUSTITTUTIVA</t>
  </si>
  <si>
    <t>05010103010230  21</t>
  </si>
  <si>
    <t>PASIVO PENSIONAL 20% ESTAMPILLA PROCULTURA</t>
  </si>
  <si>
    <t>05010103010231  68</t>
  </si>
  <si>
    <t>PASIVO PENSIONAL 20% ESTAMPILLA ADULTO MAYOR</t>
  </si>
  <si>
    <t>05010103010232  76</t>
  </si>
  <si>
    <t>PAGO DE NOMINA PENSIONADOS – DESAHORRO FONPET</t>
  </si>
  <si>
    <t>050101030124</t>
  </si>
  <si>
    <t>CESANTIAS</t>
  </si>
  <si>
    <t>05010103012401  01</t>
  </si>
  <si>
    <t>CESANTIAS ANTICIPADAS</t>
  </si>
  <si>
    <t>05010103012402  01</t>
  </si>
  <si>
    <t>CESANTIAS DEFINITIVAS</t>
  </si>
  <si>
    <t>05010103012403  01</t>
  </si>
  <si>
    <t>INTERESES A LAS CESANTIAS</t>
  </si>
  <si>
    <t>05010103012404  01</t>
  </si>
  <si>
    <t>INTERESES A LAS CESANTIAS OBREROS REGIMEN RETROACTIVO</t>
  </si>
  <si>
    <t>050190</t>
  </si>
  <si>
    <t>05019001</t>
  </si>
  <si>
    <t>0501900101</t>
  </si>
  <si>
    <t>050190010101</t>
  </si>
  <si>
    <t>05019001010101  01</t>
  </si>
  <si>
    <t>0504</t>
  </si>
  <si>
    <t>050402</t>
  </si>
  <si>
    <t>05040204</t>
  </si>
  <si>
    <t>0504020401</t>
  </si>
  <si>
    <t>050402040102</t>
  </si>
  <si>
    <t>FORTALECIMIENTO INTEGRAL DEL RECURSO HUMANO</t>
  </si>
  <si>
    <t>05040204010201  01</t>
  </si>
  <si>
    <t>FORMACION INTEGRAL DEL RECURSO HUMANO</t>
  </si>
  <si>
    <t>05040204010203  01</t>
  </si>
  <si>
    <t>SEGURIDAD Y SALUD EN EL TRABAJO</t>
  </si>
  <si>
    <t>050402040103</t>
  </si>
  <si>
    <t>ADMINISTRACION DEL PROYECTO DE INVERSION SOCIAL DEL PROGRAMA DE VIVIENDA PARA LOS SERVIDORES MUNICIPALES</t>
  </si>
  <si>
    <t>05040204010301  26</t>
  </si>
  <si>
    <t>050490</t>
  </si>
  <si>
    <t>RESERVAS PRESUPUESTALES INVERSION VIGENCIA ANTERIOR</t>
  </si>
  <si>
    <t>05049001</t>
  </si>
  <si>
    <t>0504900101</t>
  </si>
  <si>
    <t>050490010101</t>
  </si>
  <si>
    <t>05049001010101  01</t>
  </si>
  <si>
    <t>06</t>
  </si>
  <si>
    <t>SECRETARIA DEL DEPORTE Y LA RECREACION</t>
  </si>
  <si>
    <t>0601</t>
  </si>
  <si>
    <t>060101</t>
  </si>
  <si>
    <t>06010101</t>
  </si>
  <si>
    <t>0601010101</t>
  </si>
  <si>
    <t>060101010101</t>
  </si>
  <si>
    <t>06010101010101  01</t>
  </si>
  <si>
    <t>06010101010103  01</t>
  </si>
  <si>
    <t>06010101010113  01</t>
  </si>
  <si>
    <t>06010101010114  01</t>
  </si>
  <si>
    <t>06010101010118  01</t>
  </si>
  <si>
    <t>06010101010123  01</t>
  </si>
  <si>
    <t>06010101010133  01</t>
  </si>
  <si>
    <t>06010101010160  01</t>
  </si>
  <si>
    <t>06010101010199  01</t>
  </si>
  <si>
    <t>060101010190</t>
  </si>
  <si>
    <t>06010101019004  01</t>
  </si>
  <si>
    <t>0601010102</t>
  </si>
  <si>
    <t>060101010201</t>
  </si>
  <si>
    <t>06010101020117  01</t>
  </si>
  <si>
    <t>060101010202</t>
  </si>
  <si>
    <t>06010101020220  01</t>
  </si>
  <si>
    <t>06010101020224  01</t>
  </si>
  <si>
    <t>06010101020226  01</t>
  </si>
  <si>
    <t>06010101020230  01</t>
  </si>
  <si>
    <t>0604</t>
  </si>
  <si>
    <t>060401</t>
  </si>
  <si>
    <t>ITAGUI, TERRITORIO SOCIALMENTE RESPONSABLE, EQUITATIVO, INCLUYENTE Y HUMANO</t>
  </si>
  <si>
    <t>06040104</t>
  </si>
  <si>
    <t>DEPORTE Y RECREACION PARA LA INCLUSION</t>
  </si>
  <si>
    <t>0604010401</t>
  </si>
  <si>
    <t>FORTALECIMIENTO INSTITUCIONAL - SISTEMA DEPORTIVO MUNICIPAL</t>
  </si>
  <si>
    <t>060401040101</t>
  </si>
  <si>
    <t xml:space="preserve">OPTIMIZACIÓN MODELO DE GESTIÓN DEPORTIVA MUNICIPAL </t>
  </si>
  <si>
    <t>06040104010101  01</t>
  </si>
  <si>
    <t>OPTIMIZACION MODELO DE GESTION DEPORTIVA MUNICIPAL</t>
  </si>
  <si>
    <t>0604010402</t>
  </si>
  <si>
    <t>GESTION, MANTENIMIENTO Y/O CONSTRUCCION DE ESCENARIOS DEPORTIVOS Y RECREATIVOS</t>
  </si>
  <si>
    <t>060401040201</t>
  </si>
  <si>
    <t xml:space="preserve">FORTALECIMIENTO PLAN MAESTRO DE GESTION DE ESCENARIOS DEPORTIVOS Y RECREATIVOS </t>
  </si>
  <si>
    <t>06040104020101  01</t>
  </si>
  <si>
    <t>PLAN MAESTRO DE GESTION DE ESCENARIOS DEPORTIVOS Y RECREATIVOS</t>
  </si>
  <si>
    <t>06040104020101  29</t>
  </si>
  <si>
    <t>0604010403</t>
  </si>
  <si>
    <t>EDUCACION FISICA EXTRAESCOLAR Y CENTROS DE INICIACION Y FORMACION DEPORTIVA CIFDI</t>
  </si>
  <si>
    <t>060401040301</t>
  </si>
  <si>
    <t xml:space="preserve">FORTALECIMIENTO EDUCACIÓN FÍSICA Y DEPORTE ESCOLAR  </t>
  </si>
  <si>
    <t>06040104030101  01</t>
  </si>
  <si>
    <t>EDUCACION FISICA Y DEPORTE ESCOLAR</t>
  </si>
  <si>
    <t>06040104030101  12</t>
  </si>
  <si>
    <t>06040104030101  13</t>
  </si>
  <si>
    <t>06040104030101  48</t>
  </si>
  <si>
    <t>06040104030101  71</t>
  </si>
  <si>
    <t>06040104030105  12</t>
  </si>
  <si>
    <t>SGP ULTIMA DOCEAVA LIBRE INVERSION EDUCACION FISICA Y DEPORTE ESCOLAR</t>
  </si>
  <si>
    <t>06040104030105  13</t>
  </si>
  <si>
    <t>SGP ULTIMA DOCEAVA DEPORTES EDUCACION FISICA Y DEPORTE ESCOLAR</t>
  </si>
  <si>
    <t>0604010404</t>
  </si>
  <si>
    <t>PROMOCION RECREATIVA Y USO ADECUADO DEL TIEMPO LIBRE, Y ESTILOS DE VIDA SALUDABLES PARA TODOS LOS GRUPOS POBLACIONALES</t>
  </si>
  <si>
    <t>060401040401</t>
  </si>
  <si>
    <t xml:space="preserve">IMPLEMENTACIÓN OCIO, TIEMPO LIBRE Y ESTILOS DE VIDA SALUDABLE </t>
  </si>
  <si>
    <t>06040104040101  01</t>
  </si>
  <si>
    <t>OCIO TIEMPO LIBRE Y ESTILOS DE VIDA SALUDABLES</t>
  </si>
  <si>
    <t>06040104040101  12</t>
  </si>
  <si>
    <t>0604010405</t>
  </si>
  <si>
    <t>FOMENTO, DESARROLLO Y PRACTICA DEL DEPORTE COMPETITIVO, AFICIONADO Y SOCIAL COMUNITARIO</t>
  </si>
  <si>
    <t>060401040501</t>
  </si>
  <si>
    <t>DESARROLLO DEPORTIVO, COMPETITIVO Y SOCIAL COMUNITARIO</t>
  </si>
  <si>
    <t>06040104050101  01</t>
  </si>
  <si>
    <t>DESARROLLO DEPORTIVO, COMPETITIVO Y SOCIAL COMUNITARIO S.L.</t>
  </si>
  <si>
    <t>06040104050101  12</t>
  </si>
  <si>
    <t>07</t>
  </si>
  <si>
    <t>DEPARTAMENTO ADMINISTRATIVA DE PLANEACION</t>
  </si>
  <si>
    <t>0701</t>
  </si>
  <si>
    <t>070101</t>
  </si>
  <si>
    <t>07010101</t>
  </si>
  <si>
    <t>0701010101</t>
  </si>
  <si>
    <t>070101010101</t>
  </si>
  <si>
    <t>07010101010101  01</t>
  </si>
  <si>
    <t>07010101010113  01</t>
  </si>
  <si>
    <t>07010101010114  01</t>
  </si>
  <si>
    <t>07010101010118  01</t>
  </si>
  <si>
    <t>07010101010123  01</t>
  </si>
  <si>
    <t>07010101010152  01</t>
  </si>
  <si>
    <t>07010101010160  01</t>
  </si>
  <si>
    <t>07010101010199  01</t>
  </si>
  <si>
    <t>070101010190</t>
  </si>
  <si>
    <t>07010101019004  01</t>
  </si>
  <si>
    <t>0701010102</t>
  </si>
  <si>
    <t>070101010201</t>
  </si>
  <si>
    <t>07010101020117  01</t>
  </si>
  <si>
    <t>070101010202</t>
  </si>
  <si>
    <t>07010101020218  01</t>
  </si>
  <si>
    <t>07010101020222  01</t>
  </si>
  <si>
    <t>07010101020226  01</t>
  </si>
  <si>
    <t>0704</t>
  </si>
  <si>
    <t>070402</t>
  </si>
  <si>
    <t>07040204</t>
  </si>
  <si>
    <t>0704020402</t>
  </si>
  <si>
    <t>070402040201</t>
  </si>
  <si>
    <t xml:space="preserve">FORTALECIMIENTO DEL PLAN ANTICORRUPCION Y ATENCION AL CIUDADANO </t>
  </si>
  <si>
    <t>07040204020101  01</t>
  </si>
  <si>
    <t>FORTALECIMIENTO DEL PLAN ANTICORRUPCION Y ATENCION AL CIUDADANO</t>
  </si>
  <si>
    <t>0704020403</t>
  </si>
  <si>
    <t>PLANEACION Y SEGUIMIENTO DEL DESARROLLO, COMPETENCIAS BASICAS TERRITORIALES Y SISTEMAS DE INFORMACION INTEGRADOS - COOPERACION Y ALIANZAS PUBLICO-PRIVADAS</t>
  </si>
  <si>
    <t>070402040301</t>
  </si>
  <si>
    <t xml:space="preserve">OPTIMIZACIÓN DE LA PROYECCIÓN ESTRATÉGICA DE LA GESTIÓN MUNICIPAL </t>
  </si>
  <si>
    <t>07040204030101  01</t>
  </si>
  <si>
    <t>PROYECCION ESTRATEGICA INTEGRAL DE LA GESTION MUNICIPAL</t>
  </si>
  <si>
    <t>070402040302</t>
  </si>
  <si>
    <t xml:space="preserve">ACTUALIZACION DEL SISTEMA DE POTENCIALES BENEFICIARIOS DEL SISBEN </t>
  </si>
  <si>
    <t>07040204030201  01</t>
  </si>
  <si>
    <t>PROYECCION DEL SISTEMA DE POTENCIALES BENEFICIARIOS SISBEN  S.L.</t>
  </si>
  <si>
    <t>070402040303</t>
  </si>
  <si>
    <t>ACTUALIZACION DEL SISTEMA DE ESTRATIFICACION MUNICIPAL</t>
  </si>
  <si>
    <t>07040204030302  61</t>
  </si>
  <si>
    <t>MEJORAMIENTO DEL SERVICIO DE ESTRATIFICACION S.L.</t>
  </si>
  <si>
    <t>070405</t>
  </si>
  <si>
    <t>ITAGUI, TERRITORIO QUE AVANZA EN ORDENAMIENTO, PLANIFICACION E INTEGRACION TERRITORIAL</t>
  </si>
  <si>
    <t>07040501</t>
  </si>
  <si>
    <t>DESARROLLO Y ORDENAMIENTO TERRITORIAL PARA EL EQUILIBRIO MUNICIPAL</t>
  </si>
  <si>
    <t>0704050101</t>
  </si>
  <si>
    <t>ORDENAMIENTO DEL TERRITORIO Y DESARROLLO URBANO- RURAL</t>
  </si>
  <si>
    <t>070405010101</t>
  </si>
  <si>
    <t>IMPLEMENTACIÓN DE POLÍTICAS Y ESTRATEGIAS PARA EL ORDENAMIENTO TERRITORIAL</t>
  </si>
  <si>
    <t>07040501010101  01</t>
  </si>
  <si>
    <t xml:space="preserve">IMPLEMENTACION DEL ORDENAMIENTO TERRITORIAL </t>
  </si>
  <si>
    <t>0704050102</t>
  </si>
  <si>
    <t>DESARROLLO INTEGRAL DEL CORREGIMIENTO EL MANZANILLO</t>
  </si>
  <si>
    <t>070405010201</t>
  </si>
  <si>
    <t>FORTALECIMIENTO DE UNA RURALIDAD SUSTENTABLE</t>
  </si>
  <si>
    <t>07040501020101  01</t>
  </si>
  <si>
    <t>070490</t>
  </si>
  <si>
    <t>07049001</t>
  </si>
  <si>
    <t>0704900101</t>
  </si>
  <si>
    <t>070490010101</t>
  </si>
  <si>
    <t>07049001010101  01</t>
  </si>
  <si>
    <t>08</t>
  </si>
  <si>
    <t>SECRETARIA DE PARTICIPACION  E INCLUSION SOCIAL</t>
  </si>
  <si>
    <t>0801</t>
  </si>
  <si>
    <t>080101</t>
  </si>
  <si>
    <t>08010101</t>
  </si>
  <si>
    <t>0801010101</t>
  </si>
  <si>
    <t>080101010101</t>
  </si>
  <si>
    <t>08010101010101  01</t>
  </si>
  <si>
    <t>08010101010103  01</t>
  </si>
  <si>
    <t>08010101010113  01</t>
  </si>
  <si>
    <t>08010101010114  01</t>
  </si>
  <si>
    <t>08010101010118  01</t>
  </si>
  <si>
    <t>08010101010123  01</t>
  </si>
  <si>
    <t>08010101010133  01</t>
  </si>
  <si>
    <t>08010101010140  01</t>
  </si>
  <si>
    <t>08010101010199  01</t>
  </si>
  <si>
    <t>080101010190</t>
  </si>
  <si>
    <t>08010101019004  01</t>
  </si>
  <si>
    <t>0801010102</t>
  </si>
  <si>
    <t>080101010201</t>
  </si>
  <si>
    <t>08010101020117  01</t>
  </si>
  <si>
    <t>080101010202</t>
  </si>
  <si>
    <t>08010101020218  01</t>
  </si>
  <si>
    <t>08010101020222  01</t>
  </si>
  <si>
    <t>08010101020226  01</t>
  </si>
  <si>
    <t>0804</t>
  </si>
  <si>
    <t>080401</t>
  </si>
  <si>
    <t>08040105</t>
  </si>
  <si>
    <t>ATENCION A CURSO DE VIDA Y GRUPOS DIFERENCIALES PARA AVANZAR CON EQUIDAD</t>
  </si>
  <si>
    <t>0804010501</t>
  </si>
  <si>
    <t>PROTECCION INTEGRAL A LA PRIMERA INFANCIA, INFANCIA Y ADOLESCENCIA</t>
  </si>
  <si>
    <t>080401050101</t>
  </si>
  <si>
    <t xml:space="preserve">ASISTENCIA ALIANZA POR LA FELICIDAD Y EL BIENESTAR DE NIÑOS, LAS NIÑAS Y LOS ADOLESCENTES </t>
  </si>
  <si>
    <t>08040105010101  01</t>
  </si>
  <si>
    <t>ALIANZA POR EL BIENESTAR Y FELICIDAD DE LOS NIÑOS, NIÑAS Y ADOLESCENTES</t>
  </si>
  <si>
    <t>0804010502</t>
  </si>
  <si>
    <t>APOYO Y PROMOCION DE LA JUVENTUD</t>
  </si>
  <si>
    <t>080401050201</t>
  </si>
  <si>
    <t>FORTALECIMIENTO CIUDADANIA JUVENIL CON EQUIDAD</t>
  </si>
  <si>
    <t>08040105020101  01</t>
  </si>
  <si>
    <t>CIUDADANIA JUVENIL CON EQUIDAD</t>
  </si>
  <si>
    <t>080401050202</t>
  </si>
  <si>
    <t>FORTALECIMIENTO PSICOSOCIAL DE LA JUVENTUD</t>
  </si>
  <si>
    <t>08040105020201  01</t>
  </si>
  <si>
    <t>0804010503</t>
  </si>
  <si>
    <t>FORTALECIMIENTO FAMILIAR Y ENTORNOS PROTECTORES DE NNA</t>
  </si>
  <si>
    <t>080401050301</t>
  </si>
  <si>
    <t xml:space="preserve">ASISTENCIA FAMILIAS INTEGRADAS PARA LA CONVIVENCIA </t>
  </si>
  <si>
    <t>08040105030101  01</t>
  </si>
  <si>
    <t>FAMILIAS INTEGRADAS PARA LA CONVIVENCIA</t>
  </si>
  <si>
    <t>0804010504</t>
  </si>
  <si>
    <t>PROTECCION INTEGRAL AL ADULTO MAYOR</t>
  </si>
  <si>
    <t>080401050401</t>
  </si>
  <si>
    <t xml:space="preserve">ASISTENCIA ADULTOS MAYORES CON RITMO VITAL </t>
  </si>
  <si>
    <t>08040105040102  01</t>
  </si>
  <si>
    <t>OPERACION CENTRO DE VIDA ADULTO MAYOR (ASEO Y VIGILANCIA)</t>
  </si>
  <si>
    <t>08040105040102  45</t>
  </si>
  <si>
    <t>OPERACION CENTRO DE VIDA ADULTO MAYOR (Aseo y Vigilancia)</t>
  </si>
  <si>
    <t>080401050402</t>
  </si>
  <si>
    <t>ASISTENCIA ADULTOS MAYORES EN CENTRO DE BIENESTAR</t>
  </si>
  <si>
    <t>08040105040201  01</t>
  </si>
  <si>
    <t>OPERACION CENTRO DE BIENESTAR DEL ANCIANO</t>
  </si>
  <si>
    <t>08040105040201  44</t>
  </si>
  <si>
    <t>0804010505</t>
  </si>
  <si>
    <t>ATENCION INTEGRAL A POBLACION EN DISCAPACIDAD, CUIDADORES Y FAMILIA</t>
  </si>
  <si>
    <t>080401050501</t>
  </si>
  <si>
    <t>FORTALECIMIENTO CIUDAD DE DERECHOS CON EQUIDAD</t>
  </si>
  <si>
    <t>08040105050101  01</t>
  </si>
  <si>
    <t>CIUDAD DE DERECHOS CON EQUIDAD</t>
  </si>
  <si>
    <t>0804010506</t>
  </si>
  <si>
    <t>ATENCIÓN A POBLACION ETNIA</t>
  </si>
  <si>
    <t>080401050601</t>
  </si>
  <si>
    <t xml:space="preserve">CARACTERIZACIÓN IDENTIDAD ETNICA Y DESARROLLO </t>
  </si>
  <si>
    <t>08040105060101  01</t>
  </si>
  <si>
    <t>IDENTIDAD ETNICA Y DESARROLLO</t>
  </si>
  <si>
    <t>0804010507</t>
  </si>
  <si>
    <t>INCLUSION Y EQUIDAD PARA LA MUJER</t>
  </si>
  <si>
    <t>080401050701</t>
  </si>
  <si>
    <t>ASISTENCIA A MUJERES SEGURAS LIBRES Y EMPODERADAS</t>
  </si>
  <si>
    <t>08040105070101  01</t>
  </si>
  <si>
    <t>MUJERES SEGURAS, LIBRES Y EMPODERADAS</t>
  </si>
  <si>
    <t>0804010508</t>
  </si>
  <si>
    <t>DIVERSIDAD SEXUAL</t>
  </si>
  <si>
    <t>080401050801</t>
  </si>
  <si>
    <t xml:space="preserve">CARACTERIZACIÓN DIVERSIDAD CON EQUIDAD </t>
  </si>
  <si>
    <t>08040105080101  01</t>
  </si>
  <si>
    <t>DIVERSIDAD CON EQUIDAD</t>
  </si>
  <si>
    <t>0804010509</t>
  </si>
  <si>
    <t>ATENCION A POBLACION EN VULNERABILIDAD EXTREMA Y HABITANTE DE CALLE</t>
  </si>
  <si>
    <t>080401050901</t>
  </si>
  <si>
    <t>FORTALECIMIENTO OPORTUNIDADES DE VIDA</t>
  </si>
  <si>
    <t>08040105090101  01</t>
  </si>
  <si>
    <t>OPORTUNIDADES DE VIDA</t>
  </si>
  <si>
    <t>080401050902</t>
  </si>
  <si>
    <t>IMPLEMENTACION PROGRAMA DE RESOCIALIZACION Y REEDUCACION</t>
  </si>
  <si>
    <t>08040105090201  01</t>
  </si>
  <si>
    <t>080402</t>
  </si>
  <si>
    <t>08040203</t>
  </si>
  <si>
    <t>DESARROLLO SOCIAL Y COMUNITARIO</t>
  </si>
  <si>
    <t>0804020301</t>
  </si>
  <si>
    <t>SISTEMA MUNICIPAL DE PARTICIPACION CIUDADANA PLANEACION PARTICIPATIVA Y PACTO CIUDADANO DE CONTROL SOCIAL A LA GESTION PUBLICA</t>
  </si>
  <si>
    <t>080402030101</t>
  </si>
  <si>
    <t xml:space="preserve">FORTALECIMIENTO PARTICIPACIÓN Y CIUDADANÍA   </t>
  </si>
  <si>
    <t>08040203010101  01</t>
  </si>
  <si>
    <t>PARTICIPACION Y CIUDADANIA</t>
  </si>
  <si>
    <t>080402030102</t>
  </si>
  <si>
    <t>MODELO DE PLANEACION LOCAL Y PACTO CIUDADANO</t>
  </si>
  <si>
    <t>08040203010201  01</t>
  </si>
  <si>
    <t>09</t>
  </si>
  <si>
    <t>SECRETARIA DE EDUCACION</t>
  </si>
  <si>
    <t>0901</t>
  </si>
  <si>
    <t>090101</t>
  </si>
  <si>
    <t>09010101</t>
  </si>
  <si>
    <t>0901010101</t>
  </si>
  <si>
    <t>090101010101</t>
  </si>
  <si>
    <t>09010101010101  01</t>
  </si>
  <si>
    <t>09010101010103  01</t>
  </si>
  <si>
    <t>09010101010113  01</t>
  </si>
  <si>
    <t>09010101010114  01</t>
  </si>
  <si>
    <t>09010101010118  01</t>
  </si>
  <si>
    <t>09010101010123  01</t>
  </si>
  <si>
    <t>09010101010133  01</t>
  </si>
  <si>
    <t>09010101010140  01</t>
  </si>
  <si>
    <t>09010101010199  01</t>
  </si>
  <si>
    <t>090101010190</t>
  </si>
  <si>
    <t>09010101019004  01</t>
  </si>
  <si>
    <t>0901010102</t>
  </si>
  <si>
    <t>090101010201</t>
  </si>
  <si>
    <t>09010101020117  01</t>
  </si>
  <si>
    <t>090101010202</t>
  </si>
  <si>
    <t>09010101020222  01</t>
  </si>
  <si>
    <t>09010101020226  01</t>
  </si>
  <si>
    <t>0904</t>
  </si>
  <si>
    <t>090401</t>
  </si>
  <si>
    <t>09040101</t>
  </si>
  <si>
    <t>EDUCACION PARA ALCANZAR LA EQUIDAD</t>
  </si>
  <si>
    <t>0904010101</t>
  </si>
  <si>
    <t>COBERTURA EDUCATIVA</t>
  </si>
  <si>
    <t>090401010101</t>
  </si>
  <si>
    <t>PRESTACION DEL SERVICIO DE EDUCACION PARA TODOS CON INCLUSION Y EQUIDAD</t>
  </si>
  <si>
    <t>09040101010101  42</t>
  </si>
  <si>
    <t>GRATUIDAD DE LA EDUCACION</t>
  </si>
  <si>
    <t>09040101010108  66</t>
  </si>
  <si>
    <t>VIGENCIAS ANTERIORES ALIMENTACION ESCOLAR PAE JORNADA UNICA</t>
  </si>
  <si>
    <t>09040101010109  01</t>
  </si>
  <si>
    <t>PRESTACION DE SERVICIOS PUBLICOS PARA LAS INSTITUCIONES EDUCATIVAS</t>
  </si>
  <si>
    <t>09040101010118  66</t>
  </si>
  <si>
    <t>VIGENCIA ANTERIOR PAE REGULAR</t>
  </si>
  <si>
    <t>09040101010120  01</t>
  </si>
  <si>
    <t>IMPLEMENTACION DE MODELOS FLEXIBLES</t>
  </si>
  <si>
    <t>09040101010131  01</t>
  </si>
  <si>
    <t>09040101010132  66</t>
  </si>
  <si>
    <t>RENDIMIENTOS FINANCIEROS VIGENCIAS ANTERIORES-MEN PAE</t>
  </si>
  <si>
    <t>090401010102</t>
  </si>
  <si>
    <t>ADMINISTRACION DE LA EDUCACION-NOMINA DIRECTIVOS DOCENTES</t>
  </si>
  <si>
    <t>09040101010201  02</t>
  </si>
  <si>
    <t>SUELDO</t>
  </si>
  <si>
    <t>09040101010202  02</t>
  </si>
  <si>
    <t>SOBRESUELDO</t>
  </si>
  <si>
    <t>09040101010203  02</t>
  </si>
  <si>
    <t>HORAS EXTRAS DOCENTES</t>
  </si>
  <si>
    <t>09040101010206  02</t>
  </si>
  <si>
    <t>09040101010207  02</t>
  </si>
  <si>
    <t>09040101010209  02</t>
  </si>
  <si>
    <t>09040101010210  02</t>
  </si>
  <si>
    <t>09040101010211  02</t>
  </si>
  <si>
    <t>APORTES AL SENA 0, 5%</t>
  </si>
  <si>
    <t>09040101010212  02</t>
  </si>
  <si>
    <t>APORTE A ESAP 0, 5%</t>
  </si>
  <si>
    <t>09040101010213  02</t>
  </si>
  <si>
    <t>CONTRIBUCION ESCUELAS INDUSTRIALES E INSTITUTOS TECNICOS</t>
  </si>
  <si>
    <t>09040101010214  02</t>
  </si>
  <si>
    <t>APORTES ICBF 3%</t>
  </si>
  <si>
    <t>09040101010215  02</t>
  </si>
  <si>
    <t>PROVISION ASCENSOS EN EL ESCALAFON</t>
  </si>
  <si>
    <t>09040101010216  02</t>
  </si>
  <si>
    <t>APORTES DOCENTES 8% (FNPSM) SSF</t>
  </si>
  <si>
    <t>09040101010218  05</t>
  </si>
  <si>
    <t>APORTES CESANTIAS (8, 33% APORTES PATRONALES)</t>
  </si>
  <si>
    <t>09040101010219  05</t>
  </si>
  <si>
    <t>APORTES PREVISION SOCIAL (8% APORTES PATRONALES)</t>
  </si>
  <si>
    <t>09040101010220  02</t>
  </si>
  <si>
    <t>CONCURSO DOCENTE</t>
  </si>
  <si>
    <t>09040101010221  02</t>
  </si>
  <si>
    <t>FALLOS, SENTENCIAS Y CONCILIACIONES</t>
  </si>
  <si>
    <t>09040101010222  02</t>
  </si>
  <si>
    <t>PRIMA EXTRALEGAL DE VIDA CARA</t>
  </si>
  <si>
    <t>09040101010223  02</t>
  </si>
  <si>
    <t>09040101010224  02</t>
  </si>
  <si>
    <t>BONIFICACION DECRETO 1566 DE 2014</t>
  </si>
  <si>
    <t>09040101010226  02</t>
  </si>
  <si>
    <t>BONIFICACION GRADO 14</t>
  </si>
  <si>
    <t>09040101010231  02</t>
  </si>
  <si>
    <t>BONIFICACIÒN PEDAGOGICA</t>
  </si>
  <si>
    <t>090401010103</t>
  </si>
  <si>
    <t>ADMINISTRACION DE LA EDUCACION-NOMINA DOCENTES</t>
  </si>
  <si>
    <t>09040101010301  02</t>
  </si>
  <si>
    <t>09040101010302  02</t>
  </si>
  <si>
    <t>09040101010303  02</t>
  </si>
  <si>
    <t>09040101010304  02</t>
  </si>
  <si>
    <t>09040101010305  02</t>
  </si>
  <si>
    <t>09040101010306  02</t>
  </si>
  <si>
    <t>09040101010307  02</t>
  </si>
  <si>
    <t>09040101010309  02</t>
  </si>
  <si>
    <t>09040101010310  02</t>
  </si>
  <si>
    <t>09040101010311  02</t>
  </si>
  <si>
    <t>09040101010312  02</t>
  </si>
  <si>
    <t>09040101010313  02</t>
  </si>
  <si>
    <t>09040101010314  02</t>
  </si>
  <si>
    <t>09040101010315  02</t>
  </si>
  <si>
    <t>DOTACION LEY 70/88</t>
  </si>
  <si>
    <t>09040101010316  02</t>
  </si>
  <si>
    <t>09040101010317  05</t>
  </si>
  <si>
    <t>09040101010318  05</t>
  </si>
  <si>
    <t>09040101010319  02</t>
  </si>
  <si>
    <t>09040101010320  02</t>
  </si>
  <si>
    <t>09040101010321  02</t>
  </si>
  <si>
    <t>09040101010322  02</t>
  </si>
  <si>
    <t>09040101010323  02</t>
  </si>
  <si>
    <t>09040101010324  02</t>
  </si>
  <si>
    <t>BONIFICACION DECRETO 1566 2014</t>
  </si>
  <si>
    <t>09040101010326  02</t>
  </si>
  <si>
    <t>09040101010329  02</t>
  </si>
  <si>
    <t>RECUPERACION NOMINAS</t>
  </si>
  <si>
    <t>09040101010330  02</t>
  </si>
  <si>
    <t>BONIFICACION POR RETIRO GRADO 14</t>
  </si>
  <si>
    <t>09040101010332  02</t>
  </si>
  <si>
    <t>VIGENCIAS ANTERIOR SUELDOS DOCENTES</t>
  </si>
  <si>
    <t>09040101010336  02</t>
  </si>
  <si>
    <t>090401010104</t>
  </si>
  <si>
    <t>ADMINISTRACION DE LA EDUCACION- NOMINA PERSONAL ADMINISTRATIVO</t>
  </si>
  <si>
    <t>09040101010401  02</t>
  </si>
  <si>
    <t>09040101010403  02</t>
  </si>
  <si>
    <t>09040101010404  02</t>
  </si>
  <si>
    <t>09040101010405  02</t>
  </si>
  <si>
    <t>09040101010407  02</t>
  </si>
  <si>
    <t>09040101010408  02</t>
  </si>
  <si>
    <t>09040101010409  02</t>
  </si>
  <si>
    <t>09040101010410  02</t>
  </si>
  <si>
    <t>09040101010411  02</t>
  </si>
  <si>
    <t>09040101010413  02</t>
  </si>
  <si>
    <t>APORTE CESANTIAS</t>
  </si>
  <si>
    <t>09040101010414  02</t>
  </si>
  <si>
    <t>APORTES PREVISION SOCIAL</t>
  </si>
  <si>
    <t>09040101010415  02</t>
  </si>
  <si>
    <t>CONTRIBUCION ARP</t>
  </si>
  <si>
    <t>09040101010416  02</t>
  </si>
  <si>
    <t>09040101010418  02</t>
  </si>
  <si>
    <t>09040101010420  02</t>
  </si>
  <si>
    <t>09040101010421  02</t>
  </si>
  <si>
    <t>09040101010422  02</t>
  </si>
  <si>
    <t>09040101010423  02</t>
  </si>
  <si>
    <t>BONIFICACION POR SERVICIOS</t>
  </si>
  <si>
    <t>090401010105</t>
  </si>
  <si>
    <t>PRESTACION DEL SERVICIO DE EDUCACION -CUOTA DE ADMINISTRACION</t>
  </si>
  <si>
    <t>09040101010501  01</t>
  </si>
  <si>
    <t>PAPELERIA Y UTILES DE OFICINA</t>
  </si>
  <si>
    <t>09040101010504  01</t>
  </si>
  <si>
    <t>ARRENDAMIENTO SEDE SECRETARIA DE EDUCACION</t>
  </si>
  <si>
    <t>090401010106</t>
  </si>
  <si>
    <t>ADMINISTRACION DE LA EDUCACION Y COMPENSACIÓN EN LA PRESTACION DEL SERVICIO EDUCATIVO</t>
  </si>
  <si>
    <t>09040101010601  01</t>
  </si>
  <si>
    <t>PRESTACION DEL SERVICIO DE RECEPCION Y MANEJO DE LA INFORMACION DE LAS INSTITUCIONES EDUCATIVAS</t>
  </si>
  <si>
    <t>09040101010601  02</t>
  </si>
  <si>
    <t>09040101010602  01</t>
  </si>
  <si>
    <t>PRESTACION DEL SERVICIO DE ASEO GENERAL DE LAS INSTITUCIONES EDUCATIVAS</t>
  </si>
  <si>
    <t>09040101010602  02</t>
  </si>
  <si>
    <t>09040101010603  01</t>
  </si>
  <si>
    <t>PRESTACION DEL SERVICIO ESPECIALIZADO DE VIGILANCIA DE LAS INSTITUCIONES EDUCATIVAS</t>
  </si>
  <si>
    <t>09040101010603  02</t>
  </si>
  <si>
    <t>090401010107</t>
  </si>
  <si>
    <t>FORTALECIMIENTO DE LA EDUCACIÓN MEDIANTE ESTRATEGIAS DE NUTRICIÓN SANA</t>
  </si>
  <si>
    <t>09040101010701  01</t>
  </si>
  <si>
    <t>ALIMENTACION ESCOLAR</t>
  </si>
  <si>
    <t>09040101010701  11</t>
  </si>
  <si>
    <t>09040101010701  12</t>
  </si>
  <si>
    <t>09040101010702  11</t>
  </si>
  <si>
    <t>S.G.P ULTIMA DOCEAVA DE ALIMENTACION ESCOLAR</t>
  </si>
  <si>
    <t>09040101010703  66</t>
  </si>
  <si>
    <t>ALIMENTACION ESCOLAR PAE REGULAR</t>
  </si>
  <si>
    <t>09040101010704  66</t>
  </si>
  <si>
    <t>ALIMENTACION ESCOLAR PAE JORNADA UNICA</t>
  </si>
  <si>
    <t>09040101010706  01</t>
  </si>
  <si>
    <t>ALIMENTACION ESCOLAR INTERVENTORIA</t>
  </si>
  <si>
    <t>0904010102</t>
  </si>
  <si>
    <t>CALIDAD EDUCATIVA</t>
  </si>
  <si>
    <t>090401010201</t>
  </si>
  <si>
    <t>FORTALECIMIENTO CALIDAD EDUCATIVA POR UN ITAGUI SOSTENIBLE</t>
  </si>
  <si>
    <t>09040101020103  01</t>
  </si>
  <si>
    <t>ESTRATEGIA DE PRENSA ESCUELA PLAN LECTOR</t>
  </si>
  <si>
    <t>09040101020105  01</t>
  </si>
  <si>
    <t>TRANSFERENCIA DE RECURSOS A LAS INSTITUCIONES EDUCATIVAS PARA PROGRAMAS Y PROYECTOS DE CALIDAD</t>
  </si>
  <si>
    <t>09040101020105  03</t>
  </si>
  <si>
    <t>09040101020107  03</t>
  </si>
  <si>
    <t>IMPLEMENTACION DEL MODELO EDUCATIVO Y TECNOLOGICO RELACIONAL EN LAS INSTITUCIONES EDUCATIVAS OFICIALES</t>
  </si>
  <si>
    <t>09040101020109  01</t>
  </si>
  <si>
    <t>METODOLOGIA INTEGRAL DE FORMACION</t>
  </si>
  <si>
    <t>09040101020114  01</t>
  </si>
  <si>
    <t>PROGRAMAS DE APOYO A DIVERSAS POBLACIONES VULNERABLES</t>
  </si>
  <si>
    <t>09040101020114  02</t>
  </si>
  <si>
    <t>09040101020115  01</t>
  </si>
  <si>
    <t>NECESIDADES EDUCATIVAS ESPECIALES (DISCAPACIDAD Y TALENTOS EXCEPCIONES)</t>
  </si>
  <si>
    <t>09040101020115  02</t>
  </si>
  <si>
    <t>NECESIDADES EDUCATIVAS ESPECIALES</t>
  </si>
  <si>
    <t>09040101020119  01</t>
  </si>
  <si>
    <t>SISTEMA DE INFORMACION DE LAS INSTITUCIONES EDUCATIVAS</t>
  </si>
  <si>
    <t>09040101020122  01</t>
  </si>
  <si>
    <t>BILINGUISMO</t>
  </si>
  <si>
    <t>09040101020122  03</t>
  </si>
  <si>
    <t>09040101020123  01</t>
  </si>
  <si>
    <t>BIENESTAR DOCENTE</t>
  </si>
  <si>
    <t>09040101020124  01</t>
  </si>
  <si>
    <t>SOSTENIBILIDAD DE LOS PROCESOS DE CALIDAD PARA LAS INSTITUCIONES EDUCATIVAS</t>
  </si>
  <si>
    <t>09040101020133  01</t>
  </si>
  <si>
    <t>ARRENDAMIENTO DE AULAS TEMPORALES</t>
  </si>
  <si>
    <t>09040101020136  02</t>
  </si>
  <si>
    <t>SISTEMA DE RESPONSABILIDAD PENAL ADOLESCENTE</t>
  </si>
  <si>
    <t>0904010103</t>
  </si>
  <si>
    <t>EFICIENCIA Y PERTINENCIA EDUCATIVA</t>
  </si>
  <si>
    <t>090401010301</t>
  </si>
  <si>
    <t>DESARROLLO DE UNA EDUCACION EXITOSA Y SIGNIFICATIVA</t>
  </si>
  <si>
    <t>09040101030103  01</t>
  </si>
  <si>
    <t>CERTIFICACION DE LA CALIDAD EN INSTITUCIONES EDUCATIVAS</t>
  </si>
  <si>
    <t>09040101030104  01</t>
  </si>
  <si>
    <t>ADQUISICION DE SOFTWARE Y LICENCIAS</t>
  </si>
  <si>
    <t>09040101030108  01</t>
  </si>
  <si>
    <t>MESA DE AYUDA PARA LA INFRAESTRUCTURA TECNOLOGICA DE LAS INSTITUCIONES EDUCATIVAS</t>
  </si>
  <si>
    <t>09040101030109  01</t>
  </si>
  <si>
    <t>CONECTIVIDAD INSTUTUCIONES EDUCATIVAS OFICIALES.</t>
  </si>
  <si>
    <t>09040101030111  02</t>
  </si>
  <si>
    <t>CONECTIVIDAD DE INSTITUCIONES EDUCATIVAS OFICIALES VIGENCIA ACTUAL SGP</t>
  </si>
  <si>
    <t>09040101030116  01</t>
  </si>
  <si>
    <t xml:space="preserve">COMUNICACION EFECTIVA PARA PROMOCIONAR EL ACCESO Y LA PERMANENCIA EN LA EDUCACION </t>
  </si>
  <si>
    <t>090401010302</t>
  </si>
  <si>
    <t>APOYO DE LA INNOVACION EDUCATIVA CON USO DE TECNOLOGIAS DIGITALES A TRAVES DEL PLAN DIGITAL</t>
  </si>
  <si>
    <t>09040101030201  01</t>
  </si>
  <si>
    <t>FORTALECIMIENTO DEL APRENDIZAJE, GESTION DE LA INNOVACIÒN E INVESTIGACION Y DESARROLLO A TRAVÈS DEL PLAN DIGITAL</t>
  </si>
  <si>
    <t>09040101030201  03</t>
  </si>
  <si>
    <t>FORTALECIMIENTO DEL APRENDIZAJE, GESTION DE LA INNOVACIÒN E INVESTIGACION Y DESARROLLO A TRAVÈS DEL PLAN DIGITA</t>
  </si>
  <si>
    <t>0904010104</t>
  </si>
  <si>
    <t>ACCESO A LA EDUCACION SUPERIOR</t>
  </si>
  <si>
    <t>090401010401</t>
  </si>
  <si>
    <t>FORTALECIMIENTO DE LA EDUCACION SUPERIOR Y EL DESARROLLO HUMANO</t>
  </si>
  <si>
    <t>09040101040103  01</t>
  </si>
  <si>
    <t>PAGO ARL ESTUDIANTES M.T. DECRETO 055 DE 2015</t>
  </si>
  <si>
    <t>09040101040104  01</t>
  </si>
  <si>
    <t>PROGRAMA DE BECAS DE PREGRADO</t>
  </si>
  <si>
    <t>09040102</t>
  </si>
  <si>
    <t>CULTURA PARA FORTALECER LA IDENTIDAD</t>
  </si>
  <si>
    <t>0904010201</t>
  </si>
  <si>
    <t>ITAGUI CIUDAD DE LA ALEGRIA. SISTEMA MUNICIPAL DE CULTURA</t>
  </si>
  <si>
    <t>090401020101</t>
  </si>
  <si>
    <t>FORTALECIMIENTO DEL SISTEMA MUNICIPAL DE CULTURA</t>
  </si>
  <si>
    <t>09040102010101  01</t>
  </si>
  <si>
    <t>SISTEMA MUNICIPAL DE CULTURA</t>
  </si>
  <si>
    <t>09040102010101  20</t>
  </si>
  <si>
    <t>09040102010101  57</t>
  </si>
  <si>
    <t>09040102010104  14</t>
  </si>
  <si>
    <t>SGP ULTIMA DOCEAVA CULTURA. SISTEMA MUNICIPAL DE CULTURA.</t>
  </si>
  <si>
    <t>0904010202</t>
  </si>
  <si>
    <t>FOMENTO, PROMOCION Y CREACION ARTISTICA Y CULTURAL</t>
  </si>
  <si>
    <t>090401020202</t>
  </si>
  <si>
    <t>CONTRIBUCION AL FOMENTO Y PROMOCION CULTURAL</t>
  </si>
  <si>
    <t>09040102020201  01</t>
  </si>
  <si>
    <t>FOMENTO Y PROMOCION CULTURAL</t>
  </si>
  <si>
    <t>09040102020201  14</t>
  </si>
  <si>
    <t>09040102020201  19</t>
  </si>
  <si>
    <t>090401020203</t>
  </si>
  <si>
    <t>APOYO A LA FORMACION ARTISTICA Y CULTURAL</t>
  </si>
  <si>
    <t>09040102020301  01</t>
  </si>
  <si>
    <t xml:space="preserve"> FORMACION ARTISTICA Y CULTURAL</t>
  </si>
  <si>
    <t>090490</t>
  </si>
  <si>
    <t>09049001</t>
  </si>
  <si>
    <t>0904900101</t>
  </si>
  <si>
    <t>090490010101</t>
  </si>
  <si>
    <t>09049001010101  01</t>
  </si>
  <si>
    <t>10</t>
  </si>
  <si>
    <t>SECRETARIA DE INFRAESTRUCTURA</t>
  </si>
  <si>
    <t>1001</t>
  </si>
  <si>
    <t>100101</t>
  </si>
  <si>
    <t>10010101</t>
  </si>
  <si>
    <t>1001010101</t>
  </si>
  <si>
    <t>100101010101</t>
  </si>
  <si>
    <t>10010101010101  01</t>
  </si>
  <si>
    <t>10010101010103  01</t>
  </si>
  <si>
    <t>10010101010113  01</t>
  </si>
  <si>
    <t>10010101010114  01</t>
  </si>
  <si>
    <t>10010101010118  01</t>
  </si>
  <si>
    <t>10010101010123  01</t>
  </si>
  <si>
    <t>10010101010133  01</t>
  </si>
  <si>
    <t>10010101010140  01</t>
  </si>
  <si>
    <t>10010101010199  01</t>
  </si>
  <si>
    <t>100101010190</t>
  </si>
  <si>
    <t>10010101019004  01</t>
  </si>
  <si>
    <t>1001010102</t>
  </si>
  <si>
    <t>100101010201</t>
  </si>
  <si>
    <t>10010101020117  01</t>
  </si>
  <si>
    <t>100101010202</t>
  </si>
  <si>
    <t>10010101020214  01</t>
  </si>
  <si>
    <t>10010101020220  01</t>
  </si>
  <si>
    <t>10010101020224  01</t>
  </si>
  <si>
    <t>10010101020226  01</t>
  </si>
  <si>
    <t>10010101020230  01</t>
  </si>
  <si>
    <t>1004</t>
  </si>
  <si>
    <t>100401</t>
  </si>
  <si>
    <t>10040107</t>
  </si>
  <si>
    <t>SERVICIOS PUBLICOS DOMICILIARIOS</t>
  </si>
  <si>
    <t>1004010701</t>
  </si>
  <si>
    <t>AGUA POTABLE Y SANEAMIENTO BASICO</t>
  </si>
  <si>
    <t>100401070101</t>
  </si>
  <si>
    <t>CONSTRUCCION, MANTENIMIENTO Y/O REPOSICION DE SISTEMAS DE ACUEDUCTO Y ALCANTARILLADO CON ALTOS ESTANDARES DE CALIDAD</t>
  </si>
  <si>
    <t>10040107010101  01</t>
  </si>
  <si>
    <t>CONSTRUCCIÓN, MANTENIMIENTO Y/O REPOSICIÓN DE SISTEMAS DE ACUEDUCTO Y ALCANTARILLADO CON ALTOS ESTÁNDARES DE CALIDAD</t>
  </si>
  <si>
    <t>10040107010101  16</t>
  </si>
  <si>
    <t>100401070102</t>
  </si>
  <si>
    <t>ADMINISTRACIÓN Y SEGUIMIENTO AL F.S.R.I.</t>
  </si>
  <si>
    <t>10040107010201  25</t>
  </si>
  <si>
    <t>FONDO DE SOLIDARIDAD Y REDISTRIBUCION DEL INGRESO</t>
  </si>
  <si>
    <t>10040107010202  25</t>
  </si>
  <si>
    <t>S.S.F FONDO SOLIDARIDAD REDISTRIBUCION INGRESO ASEO</t>
  </si>
  <si>
    <t>10040107010203  25</t>
  </si>
  <si>
    <t>S.S.F FONDO SOLIDARIDAD REDISTRIBUCION INGRESO ALCANTARILLADO</t>
  </si>
  <si>
    <t>10040107010204  25</t>
  </si>
  <si>
    <t>S.S.F. FONDO SOLIDARIDAD REDISTRIBUCION INGRESO ACUEDUCTO</t>
  </si>
  <si>
    <t>1004010702</t>
  </si>
  <si>
    <t>SERVICIOS PUBLICOS DIFERENTES, Y CONECTIVIDAD Y TICS</t>
  </si>
  <si>
    <t>100401070202</t>
  </si>
  <si>
    <t>SUMINISTRO DE ENERGIA, MODERNIZACIÓN Y MANTENIMIENTO DEL ALUMBRADO PUBLICO</t>
  </si>
  <si>
    <t>10040107020201  54</t>
  </si>
  <si>
    <t>MODERNIZACIÓN Y MANTENIMIENTO DEL ALUMBRADO PÚBLICO (VIGENCIAS FUTURAS)</t>
  </si>
  <si>
    <t>10040107020202  54</t>
  </si>
  <si>
    <t>SUMINISTRO DE ENERGÍA ELÉCTRICA</t>
  </si>
  <si>
    <t>10040107020203  54</t>
  </si>
  <si>
    <t>MODERNIZACIÓN Y MANTENIMIENTO DEL ALUMBRADO PÚBLICO</t>
  </si>
  <si>
    <t>10040107020204  54</t>
  </si>
  <si>
    <t>DEVOLUCION IMPUESTO ALUMBRADO PUBLICO</t>
  </si>
  <si>
    <t>100403</t>
  </si>
  <si>
    <t>ITAGUI, TERRITORIO COMPETITIVO, CON INFRAESTRUCTURA ESTRATEGICA, AMABLE Y SOSTENIBLE.</t>
  </si>
  <si>
    <t>10040302</t>
  </si>
  <si>
    <t>MOVILIDAD SOSTENIBLE Y TRANSPORTE CON EQUIDAD</t>
  </si>
  <si>
    <t>1004030203</t>
  </si>
  <si>
    <t>INFRAESTRUCTURA Y DESARROLLO VIAL - COMPETITIVIDAD Y TRANSPORTE MASIVO URBANO -RURAL Y REGIONAL</t>
  </si>
  <si>
    <t>100403020304</t>
  </si>
  <si>
    <t xml:space="preserve">ADQUISICIÓN DE PREDIOS PARA APERTURA Y/O  INTERCAMBIO VIAL </t>
  </si>
  <si>
    <t>10040302030406  31</t>
  </si>
  <si>
    <t>10040303</t>
  </si>
  <si>
    <t>EQUIPAMIENTOS PARA LA INCLUSION</t>
  </si>
  <si>
    <t>1004030301</t>
  </si>
  <si>
    <t>CONSTRUCCION, ADECUACION Y MANTENIMIENTO DE EQUIPAMIENTOS COLECTIVOS Y COMUNITARIOS, DE JUSTICIA, SEGURIDAD Y ADMINISTRATIVOS</t>
  </si>
  <si>
    <t>100403030101</t>
  </si>
  <si>
    <t>DISEÑO, CONSTRUCCION Y/O MANTENIMIENTO DE LA INFRAESTRUCTURA FISICA MUNICIPAL CON EQUIDAD</t>
  </si>
  <si>
    <t>10040303010101  01</t>
  </si>
  <si>
    <t>10040303010101  49</t>
  </si>
  <si>
    <t>10040303010103  56</t>
  </si>
  <si>
    <t>100403030102</t>
  </si>
  <si>
    <t xml:space="preserve">CONSTRUCCIÓN CENTRO DE DESARROLLO CULTURAL Y AMBIENTAL EL CARIBE </t>
  </si>
  <si>
    <t>10040303010201  01</t>
  </si>
  <si>
    <t>CONSTRUCCIÓN CENTRO DE DESARROLLO CULTURAL Y AMBIENTAL EL CARIBE.</t>
  </si>
  <si>
    <t>100403030103</t>
  </si>
  <si>
    <t>CONSTRUCCION Y RENOVACION DEL COMPLEJO POLIDEPORTIVO OSCAR LOPEZ ESCOBAR</t>
  </si>
  <si>
    <t>10040303010302  01</t>
  </si>
  <si>
    <t>100403030104</t>
  </si>
  <si>
    <t xml:space="preserve">REPOSICION DE LA INFRAESTRUCTURA FISICA DEL CENTRO DE SALUD SANTA MARIA </t>
  </si>
  <si>
    <t>10040303010402  01</t>
  </si>
  <si>
    <t>REPOSICION DE LA INFRAESTRUCTURA FISICA DEL CENTRO DE SALUD SANTA MARIA  DE LA ESE HOSPITAL DEL SUR GABRIEL JARAMILLO PIEDRAHITA</t>
  </si>
  <si>
    <t>100403030106</t>
  </si>
  <si>
    <t>DISEÑOS Y OBRAS DE CONSTRUCCION DEL CENTRO ZONAL ABURRA SUR</t>
  </si>
  <si>
    <t>10040303010601  01</t>
  </si>
  <si>
    <t>DISEÑOS Y OBRAS DE CONSTRUCCION DEL CENTRO ZONAL DEL ABURRA SUR</t>
  </si>
  <si>
    <t>100404</t>
  </si>
  <si>
    <t>ITAGUI, TERRITORIO AMBIENTALMENTE SOSTENIBLE</t>
  </si>
  <si>
    <t>10040402</t>
  </si>
  <si>
    <t>GESTION AMBIENTAL SOSTENIBLE</t>
  </si>
  <si>
    <t>1004040205</t>
  </si>
  <si>
    <t>CONSTRUCCION, ADECUACION Y MANTENIMIENTO DE ESPACIOS PUBLICOS SOSTENIBLES</t>
  </si>
  <si>
    <t>100404020501</t>
  </si>
  <si>
    <t>DISEÑO, CONSTRUCCION Y/O MANTENIMIENTO DEL ESPACIO PUBLICO CON EQUIDAD</t>
  </si>
  <si>
    <t>10040402050101  01</t>
  </si>
  <si>
    <t>100404020502</t>
  </si>
  <si>
    <t>ADECUACIÓN Y MANTENIMIENTO DE ESCENARIOS DEPORTIVOS Y RECREATIVOS</t>
  </si>
  <si>
    <t>10040402050201  01</t>
  </si>
  <si>
    <t>100480</t>
  </si>
  <si>
    <t>PASIVOS EXIGIBLES</t>
  </si>
  <si>
    <t>10048001</t>
  </si>
  <si>
    <t>1004800101</t>
  </si>
  <si>
    <t>100480010101</t>
  </si>
  <si>
    <t>10048001010101  01</t>
  </si>
  <si>
    <t>PASIVOS EXIGIBLES VIGENCIAS ANTERIORES INVERSION</t>
  </si>
  <si>
    <t>100490</t>
  </si>
  <si>
    <t>10049001</t>
  </si>
  <si>
    <t>1004900101</t>
  </si>
  <si>
    <t>100490010101</t>
  </si>
  <si>
    <t>10049001010101  01</t>
  </si>
  <si>
    <t>12</t>
  </si>
  <si>
    <t>SECRETARIA DE MOVILIDAD</t>
  </si>
  <si>
    <t>1201</t>
  </si>
  <si>
    <t>120101</t>
  </si>
  <si>
    <t>12010101</t>
  </si>
  <si>
    <t>1201010101</t>
  </si>
  <si>
    <t>120101010101</t>
  </si>
  <si>
    <t>12010101010101  01</t>
  </si>
  <si>
    <t>12010101010103  01</t>
  </si>
  <si>
    <t>12010101010113  01</t>
  </si>
  <si>
    <t>12010101010114  01</t>
  </si>
  <si>
    <t>12010101010118  01</t>
  </si>
  <si>
    <t>12010101010123  01</t>
  </si>
  <si>
    <t>12010101010133  01</t>
  </si>
  <si>
    <t>12010101010140  01</t>
  </si>
  <si>
    <t>12010101010199  01</t>
  </si>
  <si>
    <t>120101010190</t>
  </si>
  <si>
    <t>12010101019004  01</t>
  </si>
  <si>
    <t>1201010102</t>
  </si>
  <si>
    <t>120101010202</t>
  </si>
  <si>
    <t>12010101020214  01</t>
  </si>
  <si>
    <t>12010101020220  01</t>
  </si>
  <si>
    <t>12010101020226  01</t>
  </si>
  <si>
    <t>12010101020230  01</t>
  </si>
  <si>
    <t>1204</t>
  </si>
  <si>
    <t>120403</t>
  </si>
  <si>
    <t>12040302</t>
  </si>
  <si>
    <t>1204030201</t>
  </si>
  <si>
    <t>MOVILIDAD SOSTENIBLE Y TRANSPORTE</t>
  </si>
  <si>
    <t>120403020101</t>
  </si>
  <si>
    <t>MODERNIZACION Y ACTUALIZACION DEL SISTEMA DE MOVILIDAD</t>
  </si>
  <si>
    <t>12040302010101  24</t>
  </si>
  <si>
    <t>1204030202</t>
  </si>
  <si>
    <t>SEGURIDAD Y EDUCACION VIAL</t>
  </si>
  <si>
    <t>120403020201</t>
  </si>
  <si>
    <t>PREVENCION, SEGURIDAD Y EDUCACION VIAL</t>
  </si>
  <si>
    <t>12040302020101  01</t>
  </si>
  <si>
    <t>12040302020101  24</t>
  </si>
  <si>
    <t>PREVENCION, SEGURIDAD Y EDUCACION VIAL S.L.</t>
  </si>
  <si>
    <t>120403020203</t>
  </si>
  <si>
    <t>MEJORAMIENTO PARA LA SEGURIDAD VIAL EN PUNTOS CRITICOS DEL MUNICIPIO DE ITAGÜÍ</t>
  </si>
  <si>
    <t>12040302020301  24</t>
  </si>
  <si>
    <t>120470</t>
  </si>
  <si>
    <t>DEFICIT FISCAL VIGENCIA ANTERIOR</t>
  </si>
  <si>
    <t>12047001</t>
  </si>
  <si>
    <t>1204700101</t>
  </si>
  <si>
    <t>120470010101</t>
  </si>
  <si>
    <t>12047001010101  24</t>
  </si>
  <si>
    <t>C</t>
  </si>
  <si>
    <t>13</t>
  </si>
  <si>
    <t>SECRETARIA DE GOBIERNO</t>
  </si>
  <si>
    <t>1301</t>
  </si>
  <si>
    <t>130101</t>
  </si>
  <si>
    <t>13010101</t>
  </si>
  <si>
    <t>1301010101</t>
  </si>
  <si>
    <t>130101010101</t>
  </si>
  <si>
    <t>13010101010101  01</t>
  </si>
  <si>
    <t>13010101010103  01</t>
  </si>
  <si>
    <t>13010101010113  01</t>
  </si>
  <si>
    <t>13010101010114  01</t>
  </si>
  <si>
    <t>13010101010118  01</t>
  </si>
  <si>
    <t>13010101010123  01</t>
  </si>
  <si>
    <t>13010101010133  01</t>
  </si>
  <si>
    <t>13010101010140  01</t>
  </si>
  <si>
    <t>13010101010199  01</t>
  </si>
  <si>
    <t>130101010190</t>
  </si>
  <si>
    <t>13010101019004  01</t>
  </si>
  <si>
    <t>1301010102</t>
  </si>
  <si>
    <t>130101010201</t>
  </si>
  <si>
    <t>13010101020117  01</t>
  </si>
  <si>
    <t>130101010202</t>
  </si>
  <si>
    <t>13010101020220  01</t>
  </si>
  <si>
    <t>13010101020222  01</t>
  </si>
  <si>
    <t>13010101020226  01</t>
  </si>
  <si>
    <t>13010101020228  01</t>
  </si>
  <si>
    <t>SERVICIOS EXEQUIALES POBLACION VULNERABLE</t>
  </si>
  <si>
    <t>1304</t>
  </si>
  <si>
    <t>130401</t>
  </si>
  <si>
    <t>13040105</t>
  </si>
  <si>
    <t>1304010501</t>
  </si>
  <si>
    <t>130401050101</t>
  </si>
  <si>
    <t xml:space="preserve">FORTALECIMIENTO A LOS NIÑOS Y NIÑAS ADOLESCENTES TODOS PROTEGIDOS </t>
  </si>
  <si>
    <t>13040105010101  01</t>
  </si>
  <si>
    <t>NIÑOS, NIÑAS Y ADOLESCENTES TODOS PROTEGIDOS</t>
  </si>
  <si>
    <t>130402</t>
  </si>
  <si>
    <t>13040201</t>
  </si>
  <si>
    <t>CONVIVENCIA, JUSTICIA Y SEGURIDAD</t>
  </si>
  <si>
    <t>1304020101</t>
  </si>
  <si>
    <t>APOYO INSTITUCIONAL PARA LA JUSTICIA, LA SEGURIDAD Y EL ORDEN PUBLICO</t>
  </si>
  <si>
    <t>130402010101</t>
  </si>
  <si>
    <t>FORTALECIMIENTO DE LAS INSTITUCIONES DE SEGURIDAD Y JUSTICIA</t>
  </si>
  <si>
    <t>13040201010101  01</t>
  </si>
  <si>
    <t>FORTALECIMIENTO DE LA SEGURIDAD, CONVIVENCIA Y PAZ</t>
  </si>
  <si>
    <t>13040201010101  23</t>
  </si>
  <si>
    <t>13040201010103  73</t>
  </si>
  <si>
    <t>FOMENTO A LA CULTURA CIUDADANA PEDAGOGIA Y PREVENCION EN MATERIA DE SEGURIDAD MULTAS GENERALES 45%</t>
  </si>
  <si>
    <t>1304020102</t>
  </si>
  <si>
    <t>SEGURIDAD, CONVIVENCIA CIUDADANA Y FAMILIAR, Y JUSTICIA ALTERNATIVA CON ENFOQUE DE DERECHOS HUMANOS Y DERECHO INTERNACIONAL HUMANITARIO</t>
  </si>
  <si>
    <t>130402010201</t>
  </si>
  <si>
    <t>FORTALECIMIENTO DEL SISTEMA DE JUSTICIA CERCANA AL CIUDADANO</t>
  </si>
  <si>
    <t>13040201020101  01</t>
  </si>
  <si>
    <t>FORTALECIMIENTO DEL SISTEMA DE JUSTICIA CERCANA AL CIUDADANO S.L.</t>
  </si>
  <si>
    <t>130402010203</t>
  </si>
  <si>
    <t xml:space="preserve">FORMACIÓN PARA LA PROMOCIÓN DE LA CONVIVENCIA CIUDADANA Y DERECHOS HUMANOS </t>
  </si>
  <si>
    <t>13040201020301  01</t>
  </si>
  <si>
    <t>PROMOCION DE LA CONVIVENCIA CIUDADANA Y DERECHOS HUMANOS S.L.</t>
  </si>
  <si>
    <t>130402010204</t>
  </si>
  <si>
    <t>FORTALECIMIENTO DE CASA DE JUSTICIA</t>
  </si>
  <si>
    <t>13040201020401  01</t>
  </si>
  <si>
    <t>1304020104</t>
  </si>
  <si>
    <t>GESTION DEL ESPACIO PUBLICO Y CONTROL AL DESARROLLO URBANO</t>
  </si>
  <si>
    <t>130402010402</t>
  </si>
  <si>
    <t>CONSOLIDACION Y APROPIACION SOCIAL DEL ESPACIO PUBLICO</t>
  </si>
  <si>
    <t>13040201040201  01</t>
  </si>
  <si>
    <t>13040202</t>
  </si>
  <si>
    <t>CONSTRUCCION DEL CAMINO HACIA LA PAZ</t>
  </si>
  <si>
    <t>1304020203</t>
  </si>
  <si>
    <t>ATENCION Y REPARACION INTEGRAL DE VICTIMAS</t>
  </si>
  <si>
    <t>130402020301</t>
  </si>
  <si>
    <t xml:space="preserve">ASISTENCIA Y ATENCIÓN INTEGRAL A VÍCTIMAS </t>
  </si>
  <si>
    <t>13040202030101  01</t>
  </si>
  <si>
    <t>ATENCION Y ASISTENCIAS INTEGRAL A VICTIMAS</t>
  </si>
  <si>
    <t>130404</t>
  </si>
  <si>
    <t>13040401</t>
  </si>
  <si>
    <t>PREVENCION Y ATENCION DE RIESGOS DE DESASTRES</t>
  </si>
  <si>
    <t>1304040101</t>
  </si>
  <si>
    <t>SISTEMA MUNICIPAL DE GESTION DEL RIESGO DE DESASTRES Y ORGANISMOS DE SOCORRO</t>
  </si>
  <si>
    <t>130404010101</t>
  </si>
  <si>
    <t>FORTALECIMIENTO PARA LA ATENCION DE EMERGENCIAS Y DESASTRES</t>
  </si>
  <si>
    <t>13040401010101  01</t>
  </si>
  <si>
    <t>13040401010102  22</t>
  </si>
  <si>
    <t>130490</t>
  </si>
  <si>
    <t>13049001</t>
  </si>
  <si>
    <t>1304900101</t>
  </si>
  <si>
    <t>130490010101</t>
  </si>
  <si>
    <t>13049001010101  01</t>
  </si>
  <si>
    <t>14</t>
  </si>
  <si>
    <t>SECRETARIA DE VIVIENDA Y HABITAT</t>
  </si>
  <si>
    <t>1401</t>
  </si>
  <si>
    <t>140101</t>
  </si>
  <si>
    <t>14010101</t>
  </si>
  <si>
    <t>1401010101</t>
  </si>
  <si>
    <t>140101010101</t>
  </si>
  <si>
    <t>14010101010101  01</t>
  </si>
  <si>
    <t>14010101010113  01</t>
  </si>
  <si>
    <t>14010101010114  01</t>
  </si>
  <si>
    <t>14010101010118  01</t>
  </si>
  <si>
    <t>14010101010123  01</t>
  </si>
  <si>
    <t>14010101010133  01</t>
  </si>
  <si>
    <t>14010101010140  01</t>
  </si>
  <si>
    <t>14010101010199  01</t>
  </si>
  <si>
    <t>140101010190</t>
  </si>
  <si>
    <t>14010101019004  01</t>
  </si>
  <si>
    <t>1401010102</t>
  </si>
  <si>
    <t>140101010201</t>
  </si>
  <si>
    <t>14010101020117  01</t>
  </si>
  <si>
    <t>140101010202</t>
  </si>
  <si>
    <t>14010101020218  01</t>
  </si>
  <si>
    <t>14010101020222  01</t>
  </si>
  <si>
    <t>14010101020224  01</t>
  </si>
  <si>
    <t>14010101020226  01</t>
  </si>
  <si>
    <t>140101010290</t>
  </si>
  <si>
    <t>14010101029003  01</t>
  </si>
  <si>
    <t>1404</t>
  </si>
  <si>
    <t>140401</t>
  </si>
  <si>
    <t>14040106</t>
  </si>
  <si>
    <t>VIVIENDA Y HABITAT SOSTENIBLE</t>
  </si>
  <si>
    <t>1404010601</t>
  </si>
  <si>
    <t>GESTION DE VIVIENDA</t>
  </si>
  <si>
    <t>140401060101</t>
  </si>
  <si>
    <t>INCREMENTO DE LA GESTION DE VIVIENDA</t>
  </si>
  <si>
    <t>14040106010102  01</t>
  </si>
  <si>
    <t>1404010602</t>
  </si>
  <si>
    <t>MEJORAMIENTO DE ENTORNO BARRIAL Y VEREDAL</t>
  </si>
  <si>
    <t>140401060201</t>
  </si>
  <si>
    <t>14040106020101  01</t>
  </si>
  <si>
    <t>MEJORAMIENTO DEL ENTORNO BARRIAL Y VEREDAL</t>
  </si>
  <si>
    <t>14040106020101  12</t>
  </si>
  <si>
    <t>15</t>
  </si>
  <si>
    <t>CONCEJO</t>
  </si>
  <si>
    <t>1501</t>
  </si>
  <si>
    <t>150101</t>
  </si>
  <si>
    <t>15010101</t>
  </si>
  <si>
    <t>1501010101</t>
  </si>
  <si>
    <t>150101010101</t>
  </si>
  <si>
    <t>15010101010101  01</t>
  </si>
  <si>
    <t>15010101010103  01</t>
  </si>
  <si>
    <t>15010101010113  01</t>
  </si>
  <si>
    <t>15010101010114  01</t>
  </si>
  <si>
    <t>15010101010118  01</t>
  </si>
  <si>
    <t>15010101010123  01</t>
  </si>
  <si>
    <t>15010101010130  01</t>
  </si>
  <si>
    <t>BONIFICACION POR SERVICIOS DECRETO 2418-2015</t>
  </si>
  <si>
    <t>15010101010152  01</t>
  </si>
  <si>
    <t>15010101010160  01</t>
  </si>
  <si>
    <t>150101010102</t>
  </si>
  <si>
    <t>15010101010209  01</t>
  </si>
  <si>
    <t>HONORARIOS</t>
  </si>
  <si>
    <t>150101010103</t>
  </si>
  <si>
    <t>15010101010335  01</t>
  </si>
  <si>
    <t>15010101010337  01</t>
  </si>
  <si>
    <t>15010101010344  01</t>
  </si>
  <si>
    <t>15010101010367  01</t>
  </si>
  <si>
    <t>150101010104</t>
  </si>
  <si>
    <t>15010101010436  01</t>
  </si>
  <si>
    <t>15010101010438  01</t>
  </si>
  <si>
    <t>150101010130</t>
  </si>
  <si>
    <t>15010101013001  01</t>
  </si>
  <si>
    <t>CAPACITACION</t>
  </si>
  <si>
    <t>15010101013002  01</t>
  </si>
  <si>
    <t>15010101013003  01</t>
  </si>
  <si>
    <t>ESTIMULOS</t>
  </si>
  <si>
    <t>150101010154</t>
  </si>
  <si>
    <t>15010101015401  01</t>
  </si>
  <si>
    <t>15010101015402  01</t>
  </si>
  <si>
    <t>150101010190</t>
  </si>
  <si>
    <t>15010101019004  01</t>
  </si>
  <si>
    <t>150101010195</t>
  </si>
  <si>
    <t>OTROS SERVICIOS PERSONALES</t>
  </si>
  <si>
    <t>15010101019501  01</t>
  </si>
  <si>
    <t>ASISTENTES DE LOS CONCEJALES</t>
  </si>
  <si>
    <t>1501010102</t>
  </si>
  <si>
    <t>150101010201</t>
  </si>
  <si>
    <t>15010101020101  01</t>
  </si>
  <si>
    <t>ADQUISICION DE MUEBLES Y ENSERES</t>
  </si>
  <si>
    <t>15010101020102  01</t>
  </si>
  <si>
    <t>ADQUISICION DE EQUIPOS DE COMPUTO</t>
  </si>
  <si>
    <t>15010101020107  01</t>
  </si>
  <si>
    <t>ADQUISICION DE LICENCIAS</t>
  </si>
  <si>
    <t>15010101020117  01</t>
  </si>
  <si>
    <t>15010101020184  01</t>
  </si>
  <si>
    <t>150101010202</t>
  </si>
  <si>
    <t>15010101020214  01</t>
  </si>
  <si>
    <t>15010101020218  01</t>
  </si>
  <si>
    <t>15010101020222  01</t>
  </si>
  <si>
    <t>15010101020224  01</t>
  </si>
  <si>
    <t>15010101020226  01</t>
  </si>
  <si>
    <t>15010101020227  01</t>
  </si>
  <si>
    <t>15010101020254  01</t>
  </si>
  <si>
    <t>ORGANIZACION DE EVENTOS</t>
  </si>
  <si>
    <t>150101010220</t>
  </si>
  <si>
    <t>15010101022004  01</t>
  </si>
  <si>
    <t>150101010290</t>
  </si>
  <si>
    <t>15010101029002  01</t>
  </si>
  <si>
    <t>15010103</t>
  </si>
  <si>
    <t>1501010301</t>
  </si>
  <si>
    <t>150101030102</t>
  </si>
  <si>
    <t>TRANSFERENCIAS DE PREVISION Y SEGURIDAD SOCIAL - CESANTIAS</t>
  </si>
  <si>
    <t>15010103010201  01</t>
  </si>
  <si>
    <t>15010103010202  01</t>
  </si>
  <si>
    <t>15010103010203  01</t>
  </si>
  <si>
    <t>150190</t>
  </si>
  <si>
    <t>15019001</t>
  </si>
  <si>
    <t>1501900101</t>
  </si>
  <si>
    <t>150190010101</t>
  </si>
  <si>
    <t>15019001010101  01</t>
  </si>
  <si>
    <t>16</t>
  </si>
  <si>
    <t>PERSONERIA</t>
  </si>
  <si>
    <t>1601</t>
  </si>
  <si>
    <t>160101</t>
  </si>
  <si>
    <t>16010101</t>
  </si>
  <si>
    <t>1601010101</t>
  </si>
  <si>
    <t>160101010101</t>
  </si>
  <si>
    <t>16010101010101  01</t>
  </si>
  <si>
    <t>16010101010103  01</t>
  </si>
  <si>
    <t>16010101010113  01</t>
  </si>
  <si>
    <t>16010101010114  01</t>
  </si>
  <si>
    <t>16010101010118  01</t>
  </si>
  <si>
    <t>16010101010123  01</t>
  </si>
  <si>
    <t>16010101010130  01</t>
  </si>
  <si>
    <t>BONIFICACION POR SERVICIOS PRESTADOS-DECRETO 2418</t>
  </si>
  <si>
    <t>16010101010131  01</t>
  </si>
  <si>
    <t>DOTACION Y SUMINISTRO A TRABAJADORES</t>
  </si>
  <si>
    <t>16010101010152  01</t>
  </si>
  <si>
    <t>16010101010160  01</t>
  </si>
  <si>
    <t>160101010102</t>
  </si>
  <si>
    <t>16010101010206  01</t>
  </si>
  <si>
    <t>REMUNERACION SERVICIOS TECNICOS</t>
  </si>
  <si>
    <t>160101010103</t>
  </si>
  <si>
    <t>16010101010335  01</t>
  </si>
  <si>
    <t>16010101010337  01</t>
  </si>
  <si>
    <t>16010101010344  01</t>
  </si>
  <si>
    <t>16010101010367  01</t>
  </si>
  <si>
    <t>160101010104</t>
  </si>
  <si>
    <t>16010101010436  01</t>
  </si>
  <si>
    <t>16010101010438  01</t>
  </si>
  <si>
    <t>160101010130</t>
  </si>
  <si>
    <t>16010101013001  01</t>
  </si>
  <si>
    <t>16010101013002  01</t>
  </si>
  <si>
    <t>160101010154</t>
  </si>
  <si>
    <t>16010101015401  01</t>
  </si>
  <si>
    <t>16010101015402  01</t>
  </si>
  <si>
    <t>160101010190</t>
  </si>
  <si>
    <t>16010101019004  01</t>
  </si>
  <si>
    <t>1601010102</t>
  </si>
  <si>
    <t>160101010201</t>
  </si>
  <si>
    <t>16010101020117  01</t>
  </si>
  <si>
    <t>16010101020184  01</t>
  </si>
  <si>
    <t>160101010202</t>
  </si>
  <si>
    <t>16010101020218  01</t>
  </si>
  <si>
    <t>16010101020222  01</t>
  </si>
  <si>
    <t>16010101020224  01</t>
  </si>
  <si>
    <t>16010101020226  01</t>
  </si>
  <si>
    <t>16010101020227  01</t>
  </si>
  <si>
    <t>160101010220</t>
  </si>
  <si>
    <t>16010101022004  01</t>
  </si>
  <si>
    <t>16010101022005  01</t>
  </si>
  <si>
    <t>SERVICIO DE INTERNET</t>
  </si>
  <si>
    <t>160101010290</t>
  </si>
  <si>
    <t>16010101029002  01</t>
  </si>
  <si>
    <t>16010101029011  01</t>
  </si>
  <si>
    <t>FORMACION CIUDADANA</t>
  </si>
  <si>
    <t>16010103</t>
  </si>
  <si>
    <t>1601010301</t>
  </si>
  <si>
    <t>160101030103</t>
  </si>
  <si>
    <t>16010103010303  01</t>
  </si>
  <si>
    <t>160101030124</t>
  </si>
  <si>
    <t>16010103012401  01</t>
  </si>
  <si>
    <t>16010103012402  01</t>
  </si>
  <si>
    <t>16010103012403  01</t>
  </si>
  <si>
    <t>160101030129</t>
  </si>
  <si>
    <t>INDEMNIZACIONES</t>
  </si>
  <si>
    <t>16010103012901  01</t>
  </si>
  <si>
    <t>18</t>
  </si>
  <si>
    <t>OFICINA  DE CONTROL INTERNO DE GESTION</t>
  </si>
  <si>
    <t>1801</t>
  </si>
  <si>
    <t>180101</t>
  </si>
  <si>
    <t>18010101</t>
  </si>
  <si>
    <t>1801010101</t>
  </si>
  <si>
    <t>180101010101</t>
  </si>
  <si>
    <t>18010101010101  01</t>
  </si>
  <si>
    <t>18010101010113  01</t>
  </si>
  <si>
    <t>18010101010114  01</t>
  </si>
  <si>
    <t>18010101010118  01</t>
  </si>
  <si>
    <t>18010101010123  01</t>
  </si>
  <si>
    <t>18010101010133  01</t>
  </si>
  <si>
    <t>18010101010160  01</t>
  </si>
  <si>
    <t>18010101010199  01</t>
  </si>
  <si>
    <t>180101010190</t>
  </si>
  <si>
    <t>18010101019004  01</t>
  </si>
  <si>
    <t>1801010102</t>
  </si>
  <si>
    <t>180101010201</t>
  </si>
  <si>
    <t>18010101020117  01</t>
  </si>
  <si>
    <t>180101010202</t>
  </si>
  <si>
    <t>18010101020218  01</t>
  </si>
  <si>
    <t>18010101020222  01</t>
  </si>
  <si>
    <t>18010101020224  01</t>
  </si>
  <si>
    <t>18010101020226  01</t>
  </si>
  <si>
    <t>1804</t>
  </si>
  <si>
    <t>180402</t>
  </si>
  <si>
    <t>18040204</t>
  </si>
  <si>
    <t>1804020402</t>
  </si>
  <si>
    <t>180402040201</t>
  </si>
  <si>
    <t>FORTALECIMEINTO DEL SISTEMA DE CONTROL INTERNO.</t>
  </si>
  <si>
    <t>18040204020101  01</t>
  </si>
  <si>
    <t>19</t>
  </si>
  <si>
    <t>SECRETARIA DEL MEDIO AMBIENTE</t>
  </si>
  <si>
    <t>1901</t>
  </si>
  <si>
    <t>190101</t>
  </si>
  <si>
    <t>19010101</t>
  </si>
  <si>
    <t>1901010101</t>
  </si>
  <si>
    <t>190101010101</t>
  </si>
  <si>
    <t>19010101010101  01</t>
  </si>
  <si>
    <t>19010101010103  01</t>
  </si>
  <si>
    <t>19010101010113  01</t>
  </si>
  <si>
    <t>19010101010114  01</t>
  </si>
  <si>
    <t>19010101010118  01</t>
  </si>
  <si>
    <t>19010101010123  01</t>
  </si>
  <si>
    <t>19010101010133  01</t>
  </si>
  <si>
    <t>19010101010140  01</t>
  </si>
  <si>
    <t>19010101010199  01</t>
  </si>
  <si>
    <t>190101010190</t>
  </si>
  <si>
    <t>19010101019004  01</t>
  </si>
  <si>
    <t>1901010102</t>
  </si>
  <si>
    <t>190101010201</t>
  </si>
  <si>
    <t>19010101020117  01</t>
  </si>
  <si>
    <t>190101010202</t>
  </si>
  <si>
    <t>19010101020218  01</t>
  </si>
  <si>
    <t>19010101020222  01</t>
  </si>
  <si>
    <t>19010101020224  01</t>
  </si>
  <si>
    <t>19010101020226  01</t>
  </si>
  <si>
    <t>1904</t>
  </si>
  <si>
    <t>190404</t>
  </si>
  <si>
    <t>19040402</t>
  </si>
  <si>
    <t>1904040201</t>
  </si>
  <si>
    <t>SISTEMA DE GESTION AMBIENTAL MUNICIPAL. CONSERVACION, PROTECCION Y APROVECHAMIENTO DE RECURSOS NATURALES, SEGUIMIENTO A LA ACTIVIDAD MINERA, Y PREVENCION Y MITIGACION DE EFECTOS DEL CAMBIO CLIMATICO</t>
  </si>
  <si>
    <t>190404020102</t>
  </si>
  <si>
    <t xml:space="preserve">FORMULACION DEL PLAN DE ADAPTACION AL CAMBIO CLIMATICO </t>
  </si>
  <si>
    <t>19040402010201  01</t>
  </si>
  <si>
    <t>190404020104</t>
  </si>
  <si>
    <t>DESARROLLO DEL PROCESO DE DECLARATORIA DE AREA DE PROTECCION URBANA HUMEDAL DITAIRES</t>
  </si>
  <si>
    <t>19040402010401  01</t>
  </si>
  <si>
    <t xml:space="preserve">DECLARACION DEL AREA DE PROTECCION URBANA HUMEDAL - DITAIRES </t>
  </si>
  <si>
    <t>1904040202</t>
  </si>
  <si>
    <t>PROTECCION Y CONSERVACION DEL RECURSO HIDRICO</t>
  </si>
  <si>
    <t>190404020201</t>
  </si>
  <si>
    <t>PROTECCION DE MICROCUENCAS</t>
  </si>
  <si>
    <t>19040402020101  01</t>
  </si>
  <si>
    <t>ADQUISICION Y MANTENIMIENTO DE ZONAS HIDRICAS ( LEY 1450/2011)</t>
  </si>
  <si>
    <t>1904040204</t>
  </si>
  <si>
    <t>EDUCACION AMBIENTAL Y PROTECCION - BIENESTAR ANIMAL</t>
  </si>
  <si>
    <t>190404020403</t>
  </si>
  <si>
    <t xml:space="preserve">FORTALECIMIENTO DEL PROGRAMA DE BIENESTAR ANIMAL </t>
  </si>
  <si>
    <t>19040402040301  01</t>
  </si>
  <si>
    <t>MANEJO INTEGRAL DE LA FAUNA SILVESTRE Y DOMESTICA</t>
  </si>
  <si>
    <t>21</t>
  </si>
  <si>
    <t>FONDO LOCAL DE SALUD</t>
  </si>
  <si>
    <t>2101</t>
  </si>
  <si>
    <t>OTROS GASTOS DE SALUD  FUNCIONAMIENTO</t>
  </si>
  <si>
    <t>210101</t>
  </si>
  <si>
    <t>21010101</t>
  </si>
  <si>
    <t>2101010101</t>
  </si>
  <si>
    <t>210101010101</t>
  </si>
  <si>
    <t>21010101010101  01</t>
  </si>
  <si>
    <t>21010101010113  01</t>
  </si>
  <si>
    <t>21010101010114  01</t>
  </si>
  <si>
    <t>21010101010118  01</t>
  </si>
  <si>
    <t>21010101010123  01</t>
  </si>
  <si>
    <t>21010101010133  01</t>
  </si>
  <si>
    <t>21010101010140  01</t>
  </si>
  <si>
    <t>21010101010199  01</t>
  </si>
  <si>
    <t>210101010190</t>
  </si>
  <si>
    <t>21010101019004  01</t>
  </si>
  <si>
    <t>2101010102</t>
  </si>
  <si>
    <t>210101010201</t>
  </si>
  <si>
    <t>21010101020117  01</t>
  </si>
  <si>
    <t>210101010202</t>
  </si>
  <si>
    <t>21010101020214  01</t>
  </si>
  <si>
    <t>21010101020218  01</t>
  </si>
  <si>
    <t>21010101020222  01</t>
  </si>
  <si>
    <t>21010101020224  01</t>
  </si>
  <si>
    <t>21010101020226  01</t>
  </si>
  <si>
    <t>2101010103</t>
  </si>
  <si>
    <t>210101010303</t>
  </si>
  <si>
    <t>21010101030335  01</t>
  </si>
  <si>
    <t>21010101030337  01</t>
  </si>
  <si>
    <t>21010101030344  01</t>
  </si>
  <si>
    <t>21010101030367  01</t>
  </si>
  <si>
    <t>2101010104</t>
  </si>
  <si>
    <t>210101010404</t>
  </si>
  <si>
    <t>21010101040436  01</t>
  </si>
  <si>
    <t>21010101040438  01</t>
  </si>
  <si>
    <t>210101010454</t>
  </si>
  <si>
    <t>21010101045401  01</t>
  </si>
  <si>
    <t>21010101045402  01</t>
  </si>
  <si>
    <t>21010103</t>
  </si>
  <si>
    <t>2101010301</t>
  </si>
  <si>
    <t>210101030124</t>
  </si>
  <si>
    <t>21010103012401  01</t>
  </si>
  <si>
    <t>21010103012402  01</t>
  </si>
  <si>
    <t>21010103012403  01</t>
  </si>
  <si>
    <t>2104</t>
  </si>
  <si>
    <t>210401</t>
  </si>
  <si>
    <t>21040103</t>
  </si>
  <si>
    <t>SALUD PARA CERRAR BRECHAS</t>
  </si>
  <si>
    <t>2104010301</t>
  </si>
  <si>
    <t xml:space="preserve">SALUD PUBLICA </t>
  </si>
  <si>
    <t>210401030101</t>
  </si>
  <si>
    <t>SALUD AMBIENTAL</t>
  </si>
  <si>
    <t>21040103010101  01</t>
  </si>
  <si>
    <t>R.P GESTION FORTALECIMIENTO DE LA INSPECCION, VIGILANCIA Y CONTROL DE LOS FACTORES DE RIESGO ASOCIADOS AL AMBIENTE Y AL CONSUMO</t>
  </si>
  <si>
    <t>21040103010102  09</t>
  </si>
  <si>
    <t>S.G.P. GESTION SALUD PUBLICA COLECTIVA FORTALECIMIENTO DE LA INSPECCIÓN, VIGILANCIA Y CONTROL DE LOS FACTORES DE RIESGO ASOCIADOS AL AMBIENTE Y CONSUMO.</t>
  </si>
  <si>
    <t>210401030102</t>
  </si>
  <si>
    <t>VIDA SALUDABLE Y CONDICIONES NO TRANSMISIBLES</t>
  </si>
  <si>
    <t>21040103010201  09</t>
  </si>
  <si>
    <t>SGP  PIC FORTALECIMIENTO DE LA PROMOCION DE LA SALUD Y PREVENCION DE LAS ENFERMEDADES CRONICAS NO TRANSMISIBLES</t>
  </si>
  <si>
    <t>21040103010202  09</t>
  </si>
  <si>
    <t>SGP GESTION FORTALECIMIENTODE LA PROMOCIÓN DE LA SALUD Y PREVENCIÓN DE LAS ENFERMEDADES CRÓNICAS NO TRANSMISIBLES</t>
  </si>
  <si>
    <t>21040103010204  01</t>
  </si>
  <si>
    <t>RP PIC FORTALECIMIENTO DE LA PROMOCION DE LA SALUD Y PREVENCION DE LAS ENFERMEDADES CRONICAS NO TRANSMISIBLES</t>
  </si>
  <si>
    <t>21040103010205  01</t>
  </si>
  <si>
    <t>R.P. GESTION MEJORAMIENTO DE LAS CONDICIONES Y FACTORES DE RIESGO DE LAS ENFERMEDADES TRANSMISIBLES</t>
  </si>
  <si>
    <t>210401030103</t>
  </si>
  <si>
    <t>CONVIVENCIA SOCIAL Y SALUD MENTAL</t>
  </si>
  <si>
    <t>21040103010301  01</t>
  </si>
  <si>
    <t>R.P PIC DESARROLLO DE ACCIONES PARA LA PROMOCION DE LA SALUD MENTAL Y LA SANA CONVIVENCIA</t>
  </si>
  <si>
    <t>21040103010301  09</t>
  </si>
  <si>
    <t>SGP PIC DESARROLLO DE ACCIONES PARA LA PROMOCION DE LA SALUD MENTAL Y LA SANA CONVIVENCIA</t>
  </si>
  <si>
    <t>21040103010303  09</t>
  </si>
  <si>
    <t>SGP PIC ULTIMA DOCEAVA DESARROLLO DE ACCIONES PARA LA PROMOCION DE LA SALUD Y LA SANA CONVIVENCIA</t>
  </si>
  <si>
    <t>21040103010310  09</t>
  </si>
  <si>
    <t>SGP GESTION ULTIMA DOCEAVA  DESARROLLO DE ACCIONES PARA LA PROMOCION DE LA SALUD MENTAL Y LA SANA CONVIVENCIA</t>
  </si>
  <si>
    <t>210401030104</t>
  </si>
  <si>
    <t>SEGURIDAD ALIMENTARIA Y NUTRICIONAL</t>
  </si>
  <si>
    <t>21040103010402  01</t>
  </si>
  <si>
    <t>R.P PIC DESARROLLO DE ESTRATEGIAS PARA GARANTIZAR EL DERECHO A LA ALIMENTACION SANA CON EQUIDAD</t>
  </si>
  <si>
    <t>21040103010403  01</t>
  </si>
  <si>
    <t>R.P GESTION INTERVENTORIA DESARROLLO DE ESTRATEGIAS PARA GARANTIZAR EL DERECHO A LA ALIMENTACION SANA CON EQUIDAD</t>
  </si>
  <si>
    <t>21040103010404  09</t>
  </si>
  <si>
    <t>SGP GESTION DESARROLLO DE ESTRATEGIAS PARA GARANTIZAR EL DERECHO A LA ALIMENTACIÓN SANA CON EQUIDAD</t>
  </si>
  <si>
    <t>21040103010405  01</t>
  </si>
  <si>
    <t>R.P GESTION DESARROLLO DE ESTRATEGIAS PARA GARANTIZAR EL DERECHO A LA ALIMENTACION SANA CON EQUIDAD PRESUPUESTO PARTICIPATIVO</t>
  </si>
  <si>
    <t>210401030105</t>
  </si>
  <si>
    <t>SEXUALIDAD Y DERECHOS SEXUALES Y REPRODUCTIVOS</t>
  </si>
  <si>
    <t>21040103010501  01</t>
  </si>
  <si>
    <t>R.P PIC DESARROLLO DE ESTRATEGIAS PARA EL FOMENTO DEL DESARROLLO DE LA SEXUALIDAD</t>
  </si>
  <si>
    <t>21040103010501  09</t>
  </si>
  <si>
    <t>SGP PIC DESARROLLO DE ESTRATEGIAS PARA EL FOMENTO DEL DESARROLLO DE LA SEXUALIDAD</t>
  </si>
  <si>
    <t>21040103010502  09</t>
  </si>
  <si>
    <t>SGP GESTIÓN DESARROLLO DE ESTRATEGIAS PARA EL FOMENTO DEL DESARROLLO DE LA SEXUALIDAD</t>
  </si>
  <si>
    <t>210401030106</t>
  </si>
  <si>
    <t>VIDA SALUDABLE Y ENFERMEDADES TRANSMISIBLES</t>
  </si>
  <si>
    <t>21040103010601  09</t>
  </si>
  <si>
    <t>SGP PIC MEJORAMIENTO DE LAS CONDICIONES Y FACTORES DE RIESGO DE LAS ENFERMEDADES TRANSMISIBLES</t>
  </si>
  <si>
    <t>21040103010602  01</t>
  </si>
  <si>
    <t>R.P. GESTION MEJORAMIENTO DE LAS CONDICIONES Y FACTORES DE RIESGOSDE LAS ENFERMEDADESTRANSMISABLES</t>
  </si>
  <si>
    <t>21040103010602  09</t>
  </si>
  <si>
    <t>SGP GESTION MEJORAMIENTO DE LAS CONDICIONES Y FACTORES DE RIESGO DE LAS ENFERMEDADES TRANSMISIBLES</t>
  </si>
  <si>
    <t>21040103010604  09</t>
  </si>
  <si>
    <t>SGP PIC ULTIMA DOCEAVA MEJORAMIENTO DE LAS CONDICIONES Y FACTORES DE RIESGO DE LAS ENFERMEDADES TRANSMISIBLEE</t>
  </si>
  <si>
    <t>210401030107</t>
  </si>
  <si>
    <t>SALUD PUBLICA EN EMERGENCIAS Y DESASTRES</t>
  </si>
  <si>
    <t>21040103010701  01</t>
  </si>
  <si>
    <t>R.P PIC FORTALECIMIENTO A LA RESPUESTA ANTE EPIDEMIAS, BROTES Y/O EMERGENCIAS SANITARIAS</t>
  </si>
  <si>
    <t>21040103010701  09</t>
  </si>
  <si>
    <t>SGP  PIC FORTALECIMIENTO A LA RESPUESTA ANTE EPIDEMIAS, BROTES Y/O EMERGENCIAS SANITARIAS</t>
  </si>
  <si>
    <t>21040103010703  01</t>
  </si>
  <si>
    <t>R.P. GESTION FORTALECIMIENTO A LA RESPUESTA ANTE EPIDEMIAS, BROTES Y/O EMERGENCIAS SANITARIAS</t>
  </si>
  <si>
    <t>210401030108</t>
  </si>
  <si>
    <t>SALUD Y AMBITO LABORAL</t>
  </si>
  <si>
    <t>21040103010801  09</t>
  </si>
  <si>
    <t>SGP GESTION DESARROLLO DE ESTRATEGIAS PARA LA AFILIACION AL SISTEMA GENERAL DE SEGURIDAD SOCIAL</t>
  </si>
  <si>
    <t>21040103010803  01</t>
  </si>
  <si>
    <t>RP PIC DESARROLLO DE ESTRATEGIAS PARA LA AFILIACIÓN AL SISTEMA GENERAL DE SEGURIDAD SOCIAL.</t>
  </si>
  <si>
    <t>210401030109</t>
  </si>
  <si>
    <t>GESTION DIFERENCIAL DE POBLACIONES VULNERABLES</t>
  </si>
  <si>
    <t>21040103010901  01</t>
  </si>
  <si>
    <t>R.P PIC FORTALECIMIENTO INTERSECTORIAL PARA LA ATENCION A LAS VICTIMAS EN LOS SERVICIOS DE SALUD</t>
  </si>
  <si>
    <t>21040103010902  01</t>
  </si>
  <si>
    <t xml:space="preserve">R.P. PIC FORTALECIMIENTO INTERSECTORIAL PARA LA ATENCION A LAS POBLACIONES VULNERABLES </t>
  </si>
  <si>
    <t>210401030110</t>
  </si>
  <si>
    <t>FORTALECIMIENTO DE LA PARTICIPACION SOCIAL EN SALUD</t>
  </si>
  <si>
    <t>21040103011001  01</t>
  </si>
  <si>
    <t>RP GESTION FORTALECIMIENTO DE LA PARTICIPACION SOCIAL EN SALUD</t>
  </si>
  <si>
    <t>2104010302</t>
  </si>
  <si>
    <t>REGIMEN SUBSIDIADO</t>
  </si>
  <si>
    <t>210401030201</t>
  </si>
  <si>
    <t xml:space="preserve"> ADMINISTRACION DE LOS RECURSOS PARA LA FINANCIACION DEL REGIMEN SUBSIDIADO</t>
  </si>
  <si>
    <t>21040103020101  01</t>
  </si>
  <si>
    <t xml:space="preserve">RP. REGIMEN SUBSIDIADO -CSF </t>
  </si>
  <si>
    <t>21040103020102  08</t>
  </si>
  <si>
    <t xml:space="preserve">SGP SALUD REGIMEN SUBSIDIADO ONCE DOCEAVAS -SSF </t>
  </si>
  <si>
    <t>21040103020103  08</t>
  </si>
  <si>
    <t>SGP REGIMEN SUBSIDIADO ULTIMA DOCEAVA -SSF</t>
  </si>
  <si>
    <t>21040103020104  72</t>
  </si>
  <si>
    <t>ADRES SSF REGIMEN SUBSIDIADOS</t>
  </si>
  <si>
    <t>21040103020105  72</t>
  </si>
  <si>
    <t>ADRES SSF  IVC 4%</t>
  </si>
  <si>
    <t>21040103020106  18</t>
  </si>
  <si>
    <t xml:space="preserve">COLJUEGOS 75% REGIMEN SUBSIDIADO - SSF </t>
  </si>
  <si>
    <t>21040103020107  69</t>
  </si>
  <si>
    <t>REGIMEN SUBSIDIADO DEPARTAMENTO DE ANTIOQUIA- SSF</t>
  </si>
  <si>
    <t>21040103020110  70</t>
  </si>
  <si>
    <t>FONPET REGIMEN SUBSIDIADO SSF</t>
  </si>
  <si>
    <t>2104010303</t>
  </si>
  <si>
    <t>PRESTACION DE SERVICIOS DE SALUD EN LO NO CUBIERTO CON SUBSIDIOS A LA DEMANDA</t>
  </si>
  <si>
    <t>210401030301</t>
  </si>
  <si>
    <t>PRESTACION DE SERVICIOS DE SALUD A LA POBLACION POBRE NO ASEGURADA SUSCEPTIBLE DE AFILIAR Y LA POBLACION VINCULADA EXISTENTE EN EL MUNICIPO DE ITAGUI</t>
  </si>
  <si>
    <t>21040103030101  01</t>
  </si>
  <si>
    <t>RP SALUD PPNA-OFERTA PRESTACION SERVICIO VINCULADOS</t>
  </si>
  <si>
    <t>21040103030105  01</t>
  </si>
  <si>
    <t xml:space="preserve"> RP. SALUD PPNA OFERTA PROMOCION Y PREVENCION (P Y D)</t>
  </si>
  <si>
    <t>21040103030106  01</t>
  </si>
  <si>
    <t xml:space="preserve"> RP. SALUD PPNA OFERTA MEDICO EN CASA</t>
  </si>
  <si>
    <t>21040103030110  10</t>
  </si>
  <si>
    <t>SGP. APORTES PATRONALES SALUD - SSF</t>
  </si>
  <si>
    <t>2104010304</t>
  </si>
  <si>
    <t>OTROS GASTOS EN SALUD</t>
  </si>
  <si>
    <t>210401030401</t>
  </si>
  <si>
    <t>FORTALECIMIENTO PARA LA GESTION INTEGRAL DE LA SECRETARIA DE SALUD Y PROTECCION SOCIAL- FUNCIONAMIENTO</t>
  </si>
  <si>
    <t>21040103040101  01</t>
  </si>
  <si>
    <t xml:space="preserve">R.P FUNCIONAMIENTO APOYO A LA GESTION DE LA SECRETARIA DE SALUD  </t>
  </si>
  <si>
    <t>21040103040101  18</t>
  </si>
  <si>
    <t xml:space="preserve">COLJUEGOS FUNCIONAMIENTO APOYO A LA GESTION DE LA SECRETARIA DE SALUD </t>
  </si>
  <si>
    <t>210401030404</t>
  </si>
  <si>
    <t>OPTIMIZACION Y DESARROLLO DE SOLUCIONES INFORMATICAS Y DE TELECOMUNICACIONES PARA LA SECRETARIA DE SALUD Y PROTECCION SOCIAL DEL MUNICIPIO DE ITAGUI</t>
  </si>
  <si>
    <t>21040103040401  01</t>
  </si>
  <si>
    <t>RP SISTEMAS DE INFORMACION</t>
  </si>
  <si>
    <t>21040103040402  18</t>
  </si>
  <si>
    <t>COLJUEGOS  FUNCIONAMIENTO SISTEMAS DE INFORMACION</t>
  </si>
  <si>
    <t>210401030407</t>
  </si>
  <si>
    <t>FORTALECIMIENTO FINANCIERO INSTITUCIONAL PARA ESE HOSPITAL DEL SUR</t>
  </si>
  <si>
    <t>21040103040701  01</t>
  </si>
  <si>
    <t>RP FORTALECIMIENTO FINANCIERO INSTITUCIONAL PARA ESE HOSPITAL DEL SUR</t>
  </si>
  <si>
    <t>210401030408</t>
  </si>
  <si>
    <t>21040103040801  01</t>
  </si>
  <si>
    <t>REPOSICION DE LA INFRAESTRUCTURA FISICA DEL CENTRO DE SALUD SANTA MARIA DE LA ESE HOSPITAL DEL SUR GABRIEL JARAMILLO PIEDRAHITA</t>
  </si>
  <si>
    <t>TOTALES</t>
  </si>
  <si>
    <t>ELIANA MARIA ARIAS RAMIREZ</t>
  </si>
  <si>
    <t>LUIS FERNANDO GUTIERREZ RAVE</t>
  </si>
  <si>
    <t>SECRETARIO DE HACIENDA MUNICIPAL (E)</t>
  </si>
  <si>
    <t>SUBSECRETARIA DE PRESUPUESTO</t>
  </si>
  <si>
    <t>LICENCIADO A: [MUNICIPIO DE ITAGUI] NIT [890980093-8]</t>
  </si>
  <si>
    <t>GASTOS TOTALES</t>
  </si>
  <si>
    <t>SERVICIOS PERSONALES DIRECTOS</t>
  </si>
  <si>
    <t>Sueldos del Personal</t>
  </si>
  <si>
    <t>Prima de Navidad</t>
  </si>
  <si>
    <t>Prima de Vacaciones</t>
  </si>
  <si>
    <t>Vacaciones</t>
  </si>
  <si>
    <t>Bonificacion Por Recreacion</t>
  </si>
  <si>
    <t>Bonificacion Por Servicios Decreto Nacional</t>
  </si>
  <si>
    <t>Prima de Servicios</t>
  </si>
  <si>
    <t>Cesantias</t>
  </si>
  <si>
    <t>Intereses a la Cesantias</t>
  </si>
  <si>
    <t>Bienestar Laboral y Capacitaciones</t>
  </si>
  <si>
    <t>Viaticos y Gastos de Viaje</t>
  </si>
  <si>
    <t>SERVICIOS PERSONALES INDIRECTOS Fortaslecimiento Institucional</t>
  </si>
  <si>
    <t>APORTES PREVISION Y SEGURIDAD SOCIAL</t>
  </si>
  <si>
    <t>Aportes para Salud</t>
  </si>
  <si>
    <t>Aportes para Pensiones</t>
  </si>
  <si>
    <t>Aportes para Riesgos Profesionales</t>
  </si>
  <si>
    <t>CONTRIBUCIONES PARAFISCALES</t>
  </si>
  <si>
    <t>Cajas de Compensacion Familiar</t>
  </si>
  <si>
    <t>ICBF</t>
  </si>
  <si>
    <t>ADQUISICION DE BIENES Y SERVICIOS</t>
  </si>
  <si>
    <t>Materiales y Suministros</t>
  </si>
  <si>
    <t>Seguros y Polizas</t>
  </si>
  <si>
    <t>Servicios de Comunicación</t>
  </si>
  <si>
    <t>Actualizacion y Soporte Software Administrativo y Financiero</t>
  </si>
  <si>
    <t>Adquisicion Muebles y Equipos de Oficina</t>
  </si>
  <si>
    <t>0202</t>
  </si>
  <si>
    <t>SERVICIO DE DEUDA</t>
  </si>
  <si>
    <t>Amortizacion Capital</t>
  </si>
  <si>
    <t>Intereses y Comisiones</t>
  </si>
  <si>
    <t>020102</t>
  </si>
  <si>
    <t>FORTALECIMIENTO DE BANDAS MUSICALES</t>
  </si>
  <si>
    <t>02030101</t>
  </si>
  <si>
    <t>02030204</t>
  </si>
  <si>
    <t>06040104010104  12</t>
  </si>
  <si>
    <t>EXISTENCIA EN CAJA Y BANCOS SGP MODELO DE GESTION DEPORTIVA</t>
  </si>
  <si>
    <t>06040104010105  13</t>
  </si>
  <si>
    <t>0203</t>
  </si>
  <si>
    <t>INVERSIÓN</t>
  </si>
  <si>
    <t>020301</t>
  </si>
  <si>
    <t>0203010101</t>
  </si>
  <si>
    <t>0203010102</t>
  </si>
  <si>
    <t>020301010101</t>
  </si>
  <si>
    <t>020301010201</t>
  </si>
  <si>
    <t>020301010202</t>
  </si>
  <si>
    <t>020302</t>
  </si>
  <si>
    <t>0203020401</t>
  </si>
  <si>
    <t>020302040101</t>
  </si>
  <si>
    <t>02030204010101 14</t>
  </si>
  <si>
    <t>020302040102</t>
  </si>
  <si>
    <t>0203020402</t>
  </si>
  <si>
    <t>0203020403</t>
  </si>
  <si>
    <t>020302040301</t>
  </si>
  <si>
    <t xml:space="preserve">14 </t>
  </si>
  <si>
    <t>0203020404</t>
  </si>
  <si>
    <t>020302040401</t>
  </si>
  <si>
    <t>02030204040101 14</t>
  </si>
  <si>
    <t>0203020405</t>
  </si>
  <si>
    <t>020302040501</t>
  </si>
  <si>
    <t>02030204050101 14</t>
  </si>
  <si>
    <t>02030101020101 13</t>
  </si>
  <si>
    <t>0201010201</t>
  </si>
  <si>
    <t>0201010202</t>
  </si>
  <si>
    <t>0201010301</t>
  </si>
  <si>
    <t>0201010302</t>
  </si>
  <si>
    <t>0201010401</t>
  </si>
  <si>
    <t>0201010402</t>
  </si>
  <si>
    <t>02010103010101</t>
  </si>
  <si>
    <t>02010103020102</t>
  </si>
  <si>
    <t>02010103010201</t>
  </si>
  <si>
    <t>02010103020202</t>
  </si>
  <si>
    <t>02010103010301</t>
  </si>
  <si>
    <t>02010103020302</t>
  </si>
  <si>
    <t>020101040101</t>
  </si>
  <si>
    <t>02010104010201</t>
  </si>
  <si>
    <t>02010104020202</t>
  </si>
  <si>
    <t>02010104010301</t>
  </si>
  <si>
    <t>020101040202</t>
  </si>
  <si>
    <t>02010104020302</t>
  </si>
  <si>
    <t>impuestos, Multas y otros gravamenes</t>
  </si>
  <si>
    <t>GASTOS BANCARIOS Y COMISIONES</t>
  </si>
  <si>
    <t>SENTENCIAS, FALLOS Y CONCILIACIONES Y TRANSFERENCIAS</t>
  </si>
  <si>
    <t>020101010102</t>
  </si>
  <si>
    <t>020101010301</t>
  </si>
  <si>
    <t>020101010302</t>
  </si>
  <si>
    <t>020101010401</t>
  </si>
  <si>
    <t>020101010402</t>
  </si>
  <si>
    <t>020101010501</t>
  </si>
  <si>
    <t>020101010502</t>
  </si>
  <si>
    <t>020101010601</t>
  </si>
  <si>
    <t>020101010602</t>
  </si>
  <si>
    <t>020101010701</t>
  </si>
  <si>
    <t>020101010702</t>
  </si>
  <si>
    <t>020101010801</t>
  </si>
  <si>
    <t>020101010802</t>
  </si>
  <si>
    <t>020101010901</t>
  </si>
  <si>
    <t>020101010902</t>
  </si>
  <si>
    <t>0201010101001</t>
  </si>
  <si>
    <t>0201010101002</t>
  </si>
  <si>
    <t>0201010101101</t>
  </si>
  <si>
    <t>0201010101102</t>
  </si>
  <si>
    <t>Chequeras, Libretas comisiones</t>
  </si>
  <si>
    <t>Adquisición de servicios</t>
  </si>
  <si>
    <t>22</t>
  </si>
  <si>
    <t>24</t>
  </si>
  <si>
    <t>30</t>
  </si>
  <si>
    <t>02030101020101 30</t>
  </si>
  <si>
    <t>02030101020201 22</t>
  </si>
  <si>
    <t>25</t>
  </si>
  <si>
    <t>23</t>
  </si>
  <si>
    <t>29</t>
  </si>
  <si>
    <t>27</t>
  </si>
  <si>
    <t>28</t>
  </si>
  <si>
    <t>02030204050101 25</t>
  </si>
  <si>
    <t>02030204040101 25</t>
  </si>
  <si>
    <t>34</t>
  </si>
  <si>
    <t>02030101020101  22</t>
  </si>
  <si>
    <t>02030101020101  24</t>
  </si>
  <si>
    <t>02030101010101  22</t>
  </si>
  <si>
    <t>02030101010101  24</t>
  </si>
  <si>
    <t>02030204020101 14</t>
  </si>
  <si>
    <t>02030204020101 29</t>
  </si>
  <si>
    <t>02030204030101 14</t>
  </si>
  <si>
    <t>02030204030101 25</t>
  </si>
  <si>
    <t>02030204030101 23</t>
  </si>
  <si>
    <t>02030204030101 27</t>
  </si>
  <si>
    <t>02030204030101 28</t>
  </si>
  <si>
    <t>0203020406</t>
  </si>
  <si>
    <t>020302040601</t>
  </si>
  <si>
    <t>02030204060101 01</t>
  </si>
  <si>
    <t>02030204060201 01</t>
  </si>
  <si>
    <t>SENA, Institutos Técnicos, ESAP y otros</t>
  </si>
  <si>
    <t>02030204010102 25</t>
  </si>
  <si>
    <t xml:space="preserve">02030204010103 23 </t>
  </si>
  <si>
    <t>0201020101  01</t>
  </si>
  <si>
    <t>0201020101  02</t>
  </si>
  <si>
    <t>020102010201  01</t>
  </si>
  <si>
    <t>020102010201  02</t>
  </si>
  <si>
    <t>020102010202   01</t>
  </si>
  <si>
    <t>020102010202  02</t>
  </si>
  <si>
    <t>020102010203   01</t>
  </si>
  <si>
    <t>020102010203  02</t>
  </si>
  <si>
    <t>0201020301  01</t>
  </si>
  <si>
    <t>0201020301  02</t>
  </si>
  <si>
    <t>020201 01</t>
  </si>
  <si>
    <t>020201 02</t>
  </si>
  <si>
    <t>020202 01</t>
  </si>
  <si>
    <t>020202 02</t>
  </si>
  <si>
    <t>TOTAL</t>
  </si>
  <si>
    <t>INFORME DE EJECUCIÓN DEL PRESUPUESTO DE GASTOS
INSTITUTO MUNICIPAL DE CULTURA,RECREACION Y DEPORTE DE ITAGÜÍ
2020</t>
  </si>
  <si>
    <t>02030204030401 25</t>
  </si>
  <si>
    <t xml:space="preserve">02030204030501 23 </t>
  </si>
  <si>
    <r>
      <t>020102</t>
    </r>
    <r>
      <rPr>
        <b/>
        <sz val="7"/>
        <color indexed="8"/>
        <rFont val="Tahoma"/>
        <family val="2"/>
      </rPr>
      <t xml:space="preserve">01  </t>
    </r>
  </si>
  <si>
    <r>
      <t>020102</t>
    </r>
    <r>
      <rPr>
        <b/>
        <sz val="7"/>
        <color indexed="8"/>
        <rFont val="Tahoma"/>
        <family val="2"/>
      </rPr>
      <t>01</t>
    </r>
    <r>
      <rPr>
        <sz val="7"/>
        <color indexed="8"/>
        <rFont val="Tahoma"/>
        <family val="2"/>
      </rPr>
      <t xml:space="preserve">  </t>
    </r>
  </si>
  <si>
    <r>
      <t>02010201</t>
    </r>
    <r>
      <rPr>
        <b/>
        <sz val="7"/>
        <color indexed="8"/>
        <rFont val="Tahoma"/>
        <family val="2"/>
      </rPr>
      <t>02</t>
    </r>
  </si>
  <si>
    <r>
      <t>02010201</t>
    </r>
    <r>
      <rPr>
        <b/>
        <sz val="7"/>
        <color indexed="8"/>
        <rFont val="Tahoma"/>
        <family val="2"/>
      </rPr>
      <t>02</t>
    </r>
    <r>
      <rPr>
        <sz val="7"/>
        <color indexed="8"/>
        <rFont val="Tahoma"/>
        <family val="2"/>
      </rPr>
      <t xml:space="preserve"> </t>
    </r>
  </si>
  <si>
    <r>
      <t>02010201</t>
    </r>
    <r>
      <rPr>
        <b/>
        <sz val="7"/>
        <color indexed="8"/>
        <rFont val="Tahoma"/>
        <family val="2"/>
      </rPr>
      <t>03</t>
    </r>
    <r>
      <rPr>
        <sz val="7"/>
        <color indexed="8"/>
        <rFont val="Tahoma"/>
        <family val="2"/>
      </rPr>
      <t>01 01</t>
    </r>
  </si>
  <si>
    <r>
      <t>02010201</t>
    </r>
    <r>
      <rPr>
        <b/>
        <sz val="7"/>
        <color indexed="8"/>
        <rFont val="Tahoma"/>
        <family val="2"/>
      </rPr>
      <t>03</t>
    </r>
    <r>
      <rPr>
        <sz val="7"/>
        <color indexed="8"/>
        <rFont val="Tahoma"/>
        <family val="2"/>
      </rPr>
      <t xml:space="preserve">01 02 </t>
    </r>
  </si>
  <si>
    <r>
      <t>020102</t>
    </r>
    <r>
      <rPr>
        <b/>
        <sz val="7"/>
        <color indexed="8"/>
        <rFont val="Tahoma"/>
        <family val="2"/>
      </rPr>
      <t>02</t>
    </r>
    <r>
      <rPr>
        <sz val="7"/>
        <color indexed="8"/>
        <rFont val="Tahoma"/>
        <family val="2"/>
      </rPr>
      <t xml:space="preserve">01  01 </t>
    </r>
  </si>
  <si>
    <r>
      <t>020102</t>
    </r>
    <r>
      <rPr>
        <b/>
        <sz val="7"/>
        <color indexed="8"/>
        <rFont val="Tahoma"/>
        <family val="2"/>
      </rPr>
      <t>02</t>
    </r>
    <r>
      <rPr>
        <sz val="7"/>
        <color indexed="8"/>
        <rFont val="Tahoma"/>
        <family val="2"/>
      </rPr>
      <t>01  02</t>
    </r>
  </si>
  <si>
    <r>
      <t>020102</t>
    </r>
    <r>
      <rPr>
        <b/>
        <sz val="7"/>
        <color indexed="8"/>
        <rFont val="Tahoma"/>
        <family val="2"/>
      </rPr>
      <t xml:space="preserve">03  </t>
    </r>
  </si>
  <si>
    <r>
      <t>020102</t>
    </r>
    <r>
      <rPr>
        <b/>
        <sz val="7"/>
        <color indexed="8"/>
        <rFont val="Tahoma"/>
        <family val="2"/>
      </rPr>
      <t>03</t>
    </r>
    <r>
      <rPr>
        <sz val="7"/>
        <color indexed="8"/>
        <rFont val="Tahoma"/>
        <family val="2"/>
      </rPr>
      <t xml:space="preserve"> </t>
    </r>
  </si>
  <si>
    <r>
      <t>020102</t>
    </r>
    <r>
      <rPr>
        <b/>
        <sz val="7"/>
        <color indexed="8"/>
        <rFont val="Tahoma"/>
        <family val="2"/>
      </rPr>
      <t>04</t>
    </r>
    <r>
      <rPr>
        <sz val="7"/>
        <color indexed="8"/>
        <rFont val="Tahoma"/>
        <family val="2"/>
      </rPr>
      <t>01  01</t>
    </r>
  </si>
  <si>
    <r>
      <t>020102</t>
    </r>
    <r>
      <rPr>
        <b/>
        <sz val="7"/>
        <color indexed="8"/>
        <rFont val="Tahoma"/>
        <family val="2"/>
      </rPr>
      <t>04</t>
    </r>
    <r>
      <rPr>
        <sz val="7"/>
        <color indexed="8"/>
        <rFont val="Tahoma"/>
        <family val="2"/>
      </rPr>
      <t>01  02</t>
    </r>
  </si>
  <si>
    <t>Fecha Actual :  martes, 17 febrero 2020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</si>
</sst>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#,##0_);\(&quot;$&quot;#,##0\)"/>
    <numFmt numFmtId="187" formatCode="_(&quot;$&quot;#,##0_);[Red]\(&quot;$&quot;#,##0\)"/>
    <numFmt numFmtId="188" formatCode="_(&quot;$&quot;#,##0.00_);\(&quot;$&quot;#,##0.00\)"/>
    <numFmt numFmtId="189" formatCode="_(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#.00"/>
    <numFmt numFmtId="193" formatCode="#,###"/>
    <numFmt numFmtId="194" formatCode="#,###.0"/>
    <numFmt numFmtId="195" formatCode="0.0%"/>
    <numFmt numFmtId="196" formatCode="#,###.000"/>
    <numFmt numFmtId="197" formatCode="#,###.0000"/>
    <numFmt numFmtId="198" formatCode="0.000%"/>
    <numFmt numFmtId="199" formatCode="0.000000000"/>
    <numFmt numFmtId="200" formatCode="0.0000000000"/>
    <numFmt numFmtId="201" formatCode="0.0000%"/>
    <numFmt numFmtId="202" formatCode="0.00000%"/>
    <numFmt numFmtId="203" formatCode="0.000000%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,##0.0"/>
  </numFmts>
  <fonts count="7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8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sz val="8"/>
      <color indexed="23"/>
      <name val="Tahoma"/>
      <family val="2"/>
    </font>
    <font>
      <b/>
      <sz val="6"/>
      <color indexed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8"/>
      <color rgb="FF000000"/>
      <name val="Tahoma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Arial"/>
      <family val="2"/>
    </font>
    <font>
      <sz val="8"/>
      <color rgb="FF6D6D6D"/>
      <name val="Tahoma"/>
      <family val="2"/>
    </font>
    <font>
      <b/>
      <sz val="6"/>
      <color rgb="FF000000"/>
      <name val="Tahoma"/>
      <family val="2"/>
    </font>
    <font>
      <b/>
      <sz val="12"/>
      <color rgb="FF000000"/>
      <name val="Tahoma"/>
      <family val="2"/>
    </font>
    <font>
      <sz val="8"/>
      <color rgb="FF000000"/>
      <name val="Tahom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35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54" fillId="0" borderId="10" xfId="0" applyNumberFormat="1" applyFont="1" applyBorder="1" applyAlignment="1" applyProtection="1">
      <alignment horizontal="center" vertical="center" wrapText="1" readingOrder="1"/>
      <protection/>
    </xf>
    <xf numFmtId="0" fontId="54" fillId="0" borderId="11" xfId="0" applyNumberFormat="1" applyFont="1" applyBorder="1" applyAlignment="1" applyProtection="1">
      <alignment horizontal="center" vertical="center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49" fontId="55" fillId="0" borderId="13" xfId="0" applyNumberFormat="1" applyFont="1" applyBorder="1" applyAlignment="1" applyProtection="1">
      <alignment horizontal="left" vertical="center" wrapText="1" readingOrder="1"/>
      <protection/>
    </xf>
    <xf numFmtId="192" fontId="55" fillId="0" borderId="13" xfId="0" applyNumberFormat="1" applyFont="1" applyBorder="1" applyAlignment="1" applyProtection="1">
      <alignment horizontal="right" vertical="center" wrapText="1" readingOrder="1"/>
      <protection/>
    </xf>
    <xf numFmtId="193" fontId="55" fillId="0" borderId="13" xfId="0" applyNumberFormat="1" applyFont="1" applyBorder="1" applyAlignment="1" applyProtection="1">
      <alignment horizontal="right" vertical="center" wrapText="1" readingOrder="1"/>
      <protection/>
    </xf>
    <xf numFmtId="0" fontId="54" fillId="0" borderId="10" xfId="0" applyNumberFormat="1" applyFont="1" applyBorder="1" applyAlignment="1" applyProtection="1">
      <alignment horizontal="center" vertical="center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0" borderId="11" xfId="0" applyNumberFormat="1" applyFont="1" applyBorder="1" applyAlignment="1" applyProtection="1">
      <alignment horizontal="center" vertical="center" wrapText="1" readingOrder="1"/>
      <protection/>
    </xf>
    <xf numFmtId="0" fontId="54" fillId="0" borderId="10" xfId="0" applyNumberFormat="1" applyFont="1" applyBorder="1" applyAlignment="1" applyProtection="1">
      <alignment horizontal="center" vertical="center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0" borderId="11" xfId="0" applyNumberFormat="1" applyFont="1" applyBorder="1" applyAlignment="1" applyProtection="1">
      <alignment horizontal="center" vertical="center" wrapText="1" readingOrder="1"/>
      <protection/>
    </xf>
    <xf numFmtId="192" fontId="55" fillId="0" borderId="13" xfId="0" applyNumberFormat="1" applyFont="1" applyBorder="1" applyAlignment="1" applyProtection="1">
      <alignment horizontal="right" vertical="center" wrapText="1" readingOrder="1"/>
      <protection/>
    </xf>
    <xf numFmtId="49" fontId="55" fillId="0" borderId="13" xfId="0" applyNumberFormat="1" applyFont="1" applyBorder="1" applyAlignment="1">
      <alignment horizontal="left" vertical="center" wrapText="1" readingOrder="1"/>
    </xf>
    <xf numFmtId="192" fontId="55" fillId="0" borderId="13" xfId="0" applyNumberFormat="1" applyFont="1" applyBorder="1" applyAlignment="1">
      <alignment horizontal="right" vertical="center" wrapText="1" readingOrder="1"/>
    </xf>
    <xf numFmtId="192" fontId="55" fillId="33" borderId="13" xfId="0" applyNumberFormat="1" applyFont="1" applyFill="1" applyBorder="1" applyAlignment="1">
      <alignment horizontal="right" vertical="center" wrapText="1" readingOrder="1"/>
    </xf>
    <xf numFmtId="49" fontId="55" fillId="9" borderId="13" xfId="0" applyNumberFormat="1" applyFont="1" applyFill="1" applyBorder="1" applyAlignment="1">
      <alignment horizontal="left" vertical="center" wrapText="1" readingOrder="1"/>
    </xf>
    <xf numFmtId="192" fontId="55" fillId="9" borderId="13" xfId="0" applyNumberFormat="1" applyFont="1" applyFill="1" applyBorder="1" applyAlignment="1">
      <alignment horizontal="right" vertical="center" wrapText="1" readingOrder="1"/>
    </xf>
    <xf numFmtId="0" fontId="0" fillId="9" borderId="0" xfId="0" applyFill="1" applyAlignment="1">
      <alignment/>
    </xf>
    <xf numFmtId="49" fontId="55" fillId="34" borderId="13" xfId="0" applyNumberFormat="1" applyFont="1" applyFill="1" applyBorder="1" applyAlignment="1">
      <alignment horizontal="left" vertical="center" wrapText="1" readingOrder="1"/>
    </xf>
    <xf numFmtId="192" fontId="55" fillId="34" borderId="13" xfId="0" applyNumberFormat="1" applyFont="1" applyFill="1" applyBorder="1" applyAlignment="1">
      <alignment horizontal="right" vertical="center" wrapText="1" readingOrder="1"/>
    </xf>
    <xf numFmtId="0" fontId="0" fillId="34" borderId="0" xfId="0" applyFill="1" applyAlignment="1">
      <alignment/>
    </xf>
    <xf numFmtId="49" fontId="55" fillId="33" borderId="13" xfId="0" applyNumberFormat="1" applyFont="1" applyFill="1" applyBorder="1" applyAlignment="1">
      <alignment horizontal="left" vertical="center" wrapText="1" readingOrder="1"/>
    </xf>
    <xf numFmtId="0" fontId="0" fillId="33" borderId="0" xfId="0" applyFill="1" applyAlignment="1">
      <alignment/>
    </xf>
    <xf numFmtId="49" fontId="55" fillId="35" borderId="13" xfId="0" applyNumberFormat="1" applyFont="1" applyFill="1" applyBorder="1" applyAlignment="1">
      <alignment horizontal="left" vertical="center" wrapText="1" readingOrder="1"/>
    </xf>
    <xf numFmtId="192" fontId="55" fillId="35" borderId="13" xfId="0" applyNumberFormat="1" applyFont="1" applyFill="1" applyBorder="1" applyAlignment="1">
      <alignment horizontal="right" vertical="center" wrapText="1" readingOrder="1"/>
    </xf>
    <xf numFmtId="0" fontId="0" fillId="35" borderId="0" xfId="0" applyFill="1" applyAlignment="1">
      <alignment/>
    </xf>
    <xf numFmtId="192" fontId="55" fillId="0" borderId="13" xfId="0" applyNumberFormat="1" applyFont="1" applyFill="1" applyBorder="1" applyAlignment="1" applyProtection="1">
      <alignment horizontal="right" vertical="center" wrapText="1" readingOrder="1"/>
      <protection/>
    </xf>
    <xf numFmtId="49" fontId="55" fillId="0" borderId="13" xfId="0" applyNumberFormat="1" applyFont="1" applyBorder="1" applyAlignment="1" applyProtection="1">
      <alignment horizontal="left" vertical="center" wrapText="1" readingOrder="1"/>
      <protection/>
    </xf>
    <xf numFmtId="192" fontId="55" fillId="0" borderId="13" xfId="0" applyNumberFormat="1" applyFont="1" applyBorder="1" applyAlignment="1" applyProtection="1">
      <alignment horizontal="right" vertical="center" wrapText="1" readingOrder="1"/>
      <protection/>
    </xf>
    <xf numFmtId="0" fontId="0" fillId="0" borderId="0" xfId="0" applyFill="1" applyAlignment="1">
      <alignment/>
    </xf>
    <xf numFmtId="0" fontId="54" fillId="0" borderId="12" xfId="0" applyNumberFormat="1" applyFont="1" applyFill="1" applyBorder="1" applyAlignment="1" applyProtection="1">
      <alignment horizontal="center" vertical="center" wrapText="1" readingOrder="1"/>
      <protection/>
    </xf>
    <xf numFmtId="192" fontId="55" fillId="36" borderId="13" xfId="0" applyNumberFormat="1" applyFont="1" applyFill="1" applyBorder="1" applyAlignment="1" applyProtection="1">
      <alignment horizontal="right" vertical="center" wrapText="1" readingOrder="1"/>
      <protection/>
    </xf>
    <xf numFmtId="4" fontId="54" fillId="0" borderId="11" xfId="0" applyNumberFormat="1" applyFont="1" applyBorder="1" applyAlignment="1" applyProtection="1">
      <alignment horizontal="center" vertical="center" wrapText="1" readingOrder="1"/>
      <protection/>
    </xf>
    <xf numFmtId="4" fontId="0" fillId="0" borderId="0" xfId="0" applyNumberFormat="1" applyAlignment="1">
      <alignment/>
    </xf>
    <xf numFmtId="192" fontId="55" fillId="0" borderId="13" xfId="0" applyNumberFormat="1" applyFont="1" applyFill="1" applyBorder="1" applyAlignment="1">
      <alignment horizontal="right" vertical="center" wrapText="1" readingOrder="1"/>
    </xf>
    <xf numFmtId="193" fontId="55" fillId="0" borderId="13" xfId="0" applyNumberFormat="1" applyFont="1" applyFill="1" applyBorder="1" applyAlignment="1" applyProtection="1">
      <alignment horizontal="right" vertical="center" wrapText="1" readingOrder="1"/>
      <protection/>
    </xf>
    <xf numFmtId="192" fontId="0" fillId="0" borderId="0" xfId="0" applyNumberFormat="1" applyAlignment="1">
      <alignment/>
    </xf>
    <xf numFmtId="192" fontId="56" fillId="0" borderId="13" xfId="0" applyNumberFormat="1" applyFont="1" applyFill="1" applyBorder="1" applyAlignment="1" applyProtection="1">
      <alignment horizontal="right" vertical="center" wrapText="1" readingOrder="1"/>
      <protection/>
    </xf>
    <xf numFmtId="193" fontId="56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57" fillId="0" borderId="0" xfId="0" applyFont="1" applyAlignment="1">
      <alignment/>
    </xf>
    <xf numFmtId="4" fontId="0" fillId="0" borderId="0" xfId="0" applyNumberFormat="1" applyFill="1" applyAlignment="1">
      <alignment/>
    </xf>
    <xf numFmtId="3" fontId="58" fillId="14" borderId="0" xfId="0" applyNumberFormat="1" applyFont="1" applyFill="1" applyAlignment="1">
      <alignment vertical="center"/>
    </xf>
    <xf numFmtId="192" fontId="55" fillId="0" borderId="13" xfId="0" applyNumberFormat="1" applyFont="1" applyBorder="1" applyAlignment="1" applyProtection="1">
      <alignment horizontal="right" vertical="center" wrapText="1" readingOrder="1"/>
      <protection/>
    </xf>
    <xf numFmtId="192" fontId="55" fillId="0" borderId="13" xfId="0" applyNumberFormat="1" applyFont="1" applyBorder="1" applyAlignment="1" applyProtection="1">
      <alignment horizontal="right" vertical="center" wrapText="1" readingOrder="1"/>
      <protection/>
    </xf>
    <xf numFmtId="192" fontId="59" fillId="37" borderId="13" xfId="0" applyNumberFormat="1" applyFont="1" applyFill="1" applyBorder="1" applyAlignment="1">
      <alignment horizontal="right" vertical="center" wrapText="1" readingOrder="1"/>
    </xf>
    <xf numFmtId="192" fontId="55" fillId="0" borderId="13" xfId="0" applyNumberFormat="1" applyFont="1" applyBorder="1" applyAlignment="1" applyProtection="1">
      <alignment horizontal="right" vertical="center" wrapText="1" readingOrder="1"/>
      <protection/>
    </xf>
    <xf numFmtId="192" fontId="56" fillId="36" borderId="13" xfId="0" applyNumberFormat="1" applyFont="1" applyFill="1" applyBorder="1" applyAlignment="1" applyProtection="1">
      <alignment horizontal="right" vertical="center" wrapText="1" readingOrder="1"/>
      <protection/>
    </xf>
    <xf numFmtId="193" fontId="6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9" fontId="55" fillId="0" borderId="13" xfId="54" applyFont="1" applyFill="1" applyBorder="1" applyAlignment="1" applyProtection="1">
      <alignment horizontal="right" vertical="center" wrapText="1" readingOrder="1"/>
      <protection/>
    </xf>
    <xf numFmtId="0" fontId="61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62" fillId="36" borderId="14" xfId="0" applyNumberFormat="1" applyFont="1" applyFill="1" applyBorder="1" applyAlignment="1" applyProtection="1">
      <alignment horizontal="left" vertical="center" wrapText="1" readingOrder="1"/>
      <protection/>
    </xf>
    <xf numFmtId="192" fontId="62" fillId="36" borderId="14" xfId="0" applyNumberFormat="1" applyFont="1" applyFill="1" applyBorder="1" applyAlignment="1" applyProtection="1">
      <alignment horizontal="right" vertical="center" wrapText="1" readingOrder="1"/>
      <protection/>
    </xf>
    <xf numFmtId="192" fontId="63" fillId="36" borderId="14" xfId="0" applyNumberFormat="1" applyFont="1" applyFill="1" applyBorder="1" applyAlignment="1" applyProtection="1">
      <alignment horizontal="right" vertical="center" wrapText="1" readingOrder="1"/>
      <protection/>
    </xf>
    <xf numFmtId="49" fontId="63" fillId="36" borderId="14" xfId="0" applyNumberFormat="1" applyFont="1" applyFill="1" applyBorder="1" applyAlignment="1" applyProtection="1">
      <alignment horizontal="left" vertical="center" wrapText="1" readingOrder="1"/>
      <protection/>
    </xf>
    <xf numFmtId="193" fontId="62" fillId="36" borderId="14" xfId="0" applyNumberFormat="1" applyFont="1" applyFill="1" applyBorder="1" applyAlignment="1" applyProtection="1">
      <alignment horizontal="right" vertical="center" wrapText="1" readingOrder="1"/>
      <protection/>
    </xf>
    <xf numFmtId="49" fontId="61" fillId="36" borderId="14" xfId="0" applyNumberFormat="1" applyFont="1" applyFill="1" applyBorder="1" applyAlignment="1" applyProtection="1">
      <alignment horizontal="left" vertical="center" wrapText="1" readingOrder="1"/>
      <protection/>
    </xf>
    <xf numFmtId="192" fontId="61" fillId="36" borderId="14" xfId="0" applyNumberFormat="1" applyFont="1" applyFill="1" applyBorder="1" applyAlignment="1" applyProtection="1">
      <alignment horizontal="right" vertical="center" wrapText="1" readingOrder="1"/>
      <protection/>
    </xf>
    <xf numFmtId="49" fontId="64" fillId="36" borderId="14" xfId="0" applyNumberFormat="1" applyFont="1" applyFill="1" applyBorder="1" applyAlignment="1">
      <alignment horizontal="left" vertical="center" wrapText="1" readingOrder="1"/>
    </xf>
    <xf numFmtId="192" fontId="64" fillId="36" borderId="14" xfId="0" applyNumberFormat="1" applyFont="1" applyFill="1" applyBorder="1" applyAlignment="1">
      <alignment horizontal="right" vertical="center" wrapText="1" readingOrder="1"/>
    </xf>
    <xf numFmtId="49" fontId="63" fillId="36" borderId="14" xfId="0" applyNumberFormat="1" applyFont="1" applyFill="1" applyBorder="1" applyAlignment="1">
      <alignment horizontal="left" vertical="center" wrapText="1" readingOrder="1"/>
    </xf>
    <xf numFmtId="192" fontId="63" fillId="36" borderId="14" xfId="0" applyNumberFormat="1" applyFont="1" applyFill="1" applyBorder="1" applyAlignment="1">
      <alignment horizontal="right" vertical="center" wrapText="1" readingOrder="1"/>
    </xf>
    <xf numFmtId="193" fontId="63" fillId="36" borderId="14" xfId="0" applyNumberFormat="1" applyFont="1" applyFill="1" applyBorder="1" applyAlignment="1" applyProtection="1">
      <alignment horizontal="right" vertical="center" wrapText="1" readingOrder="1"/>
      <protection/>
    </xf>
    <xf numFmtId="192" fontId="54" fillId="36" borderId="13" xfId="0" applyNumberFormat="1" applyFont="1" applyFill="1" applyBorder="1" applyAlignment="1" applyProtection="1">
      <alignment horizontal="right" vertical="center" wrapText="1" readingOrder="1"/>
      <protection/>
    </xf>
    <xf numFmtId="0" fontId="54" fillId="0" borderId="0" xfId="0" applyNumberFormat="1" applyFont="1" applyAlignment="1" applyProtection="1">
      <alignment horizontal="center" vertical="top" wrapText="1" readingOrder="1"/>
      <protection/>
    </xf>
    <xf numFmtId="0" fontId="65" fillId="0" borderId="0" xfId="0" applyNumberFormat="1" applyFont="1" applyAlignment="1" applyProtection="1">
      <alignment horizontal="left" vertical="top" wrapText="1" readingOrder="1"/>
      <protection/>
    </xf>
    <xf numFmtId="0" fontId="66" fillId="0" borderId="15" xfId="0" applyNumberFormat="1" applyFont="1" applyBorder="1" applyAlignment="1" applyProtection="1">
      <alignment horizontal="center" vertical="center" wrapText="1" readingOrder="1"/>
      <protection/>
    </xf>
    <xf numFmtId="193" fontId="55" fillId="0" borderId="13" xfId="0" applyNumberFormat="1" applyFont="1" applyBorder="1" applyAlignment="1" applyProtection="1">
      <alignment horizontal="right" vertical="center" wrapText="1" readingOrder="1"/>
      <protection/>
    </xf>
    <xf numFmtId="0" fontId="55" fillId="0" borderId="13" xfId="0" applyNumberFormat="1" applyFont="1" applyBorder="1" applyAlignment="1" applyProtection="1">
      <alignment horizontal="center" vertical="center" wrapText="1" readingOrder="1"/>
      <protection/>
    </xf>
    <xf numFmtId="49" fontId="55" fillId="0" borderId="15" xfId="0" applyNumberFormat="1" applyFont="1" applyBorder="1" applyAlignment="1" applyProtection="1">
      <alignment horizontal="left" vertical="center" wrapText="1" readingOrder="1"/>
      <protection/>
    </xf>
    <xf numFmtId="49" fontId="55" fillId="0" borderId="13" xfId="0" applyNumberFormat="1" applyFont="1" applyBorder="1" applyAlignment="1" applyProtection="1">
      <alignment horizontal="left" vertical="center" wrapText="1" readingOrder="1"/>
      <protection/>
    </xf>
    <xf numFmtId="192" fontId="55" fillId="0" borderId="13" xfId="0" applyNumberFormat="1" applyFont="1" applyBorder="1" applyAlignment="1" applyProtection="1">
      <alignment horizontal="right" vertical="center" wrapText="1" readingOrder="1"/>
      <protection/>
    </xf>
    <xf numFmtId="192" fontId="55" fillId="0" borderId="13" xfId="0" applyNumberFormat="1" applyFont="1" applyBorder="1" applyAlignment="1" applyProtection="1">
      <alignment horizontal="center" vertical="center" wrapText="1" readingOrder="1"/>
      <protection/>
    </xf>
    <xf numFmtId="0" fontId="54" fillId="0" borderId="16" xfId="0" applyNumberFormat="1" applyFont="1" applyBorder="1" applyAlignment="1" applyProtection="1">
      <alignment horizontal="center" vertical="center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0" borderId="11" xfId="0" applyNumberFormat="1" applyFont="1" applyBorder="1" applyAlignment="1" applyProtection="1">
      <alignment horizontal="center" vertical="center" wrapText="1" readingOrder="1"/>
      <protection/>
    </xf>
    <xf numFmtId="0" fontId="54" fillId="0" borderId="17" xfId="0" applyNumberFormat="1" applyFont="1" applyBorder="1" applyAlignment="1" applyProtection="1">
      <alignment horizontal="center" vertical="center" wrapText="1" readingOrder="1"/>
      <protection/>
    </xf>
    <xf numFmtId="0" fontId="54" fillId="0" borderId="13" xfId="0" applyNumberFormat="1" applyFont="1" applyBorder="1" applyAlignment="1" applyProtection="1">
      <alignment horizontal="center" vertical="center" wrapText="1" readingOrder="1"/>
      <protection/>
    </xf>
    <xf numFmtId="0" fontId="54" fillId="0" borderId="18" xfId="0" applyNumberFormat="1" applyFont="1" applyBorder="1" applyAlignment="1" applyProtection="1">
      <alignment horizontal="center" vertical="center" wrapText="1" readingOrder="1"/>
      <protection/>
    </xf>
    <xf numFmtId="0" fontId="54" fillId="0" borderId="10" xfId="0" applyNumberFormat="1" applyFont="1" applyBorder="1" applyAlignment="1" applyProtection="1">
      <alignment horizontal="center" vertical="center" wrapText="1" readingOrder="1"/>
      <protection/>
    </xf>
    <xf numFmtId="0" fontId="67" fillId="0" borderId="0" xfId="0" applyNumberFormat="1" applyFont="1" applyAlignment="1" applyProtection="1">
      <alignment horizontal="center" vertical="top" wrapText="1" readingOrder="1"/>
      <protection/>
    </xf>
    <xf numFmtId="49" fontId="54" fillId="0" borderId="0" xfId="0" applyNumberFormat="1" applyFont="1" applyAlignment="1" applyProtection="1">
      <alignment horizontal="right" vertical="top" wrapText="1" readingOrder="1"/>
      <protection/>
    </xf>
    <xf numFmtId="0" fontId="54" fillId="0" borderId="0" xfId="0" applyNumberFormat="1" applyFont="1" applyAlignment="1" applyProtection="1">
      <alignment horizontal="left" vertical="center" wrapText="1" readingOrder="1"/>
      <protection/>
    </xf>
    <xf numFmtId="0" fontId="68" fillId="0" borderId="0" xfId="0" applyNumberFormat="1" applyFont="1" applyAlignment="1" applyProtection="1">
      <alignment horizontal="left" vertical="center" wrapText="1" readingOrder="1"/>
      <protection/>
    </xf>
    <xf numFmtId="49" fontId="63" fillId="36" borderId="14" xfId="0" applyNumberFormat="1" applyFont="1" applyFill="1" applyBorder="1" applyAlignment="1" applyProtection="1">
      <alignment horizontal="left" vertical="center" wrapText="1" readingOrder="1"/>
      <protection/>
    </xf>
    <xf numFmtId="49" fontId="62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63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55" fillId="0" borderId="13" xfId="0" applyNumberFormat="1" applyFont="1" applyBorder="1" applyAlignment="1" applyProtection="1">
      <alignment horizontal="center" vertical="center" wrapText="1" readingOrder="1"/>
      <protection/>
    </xf>
    <xf numFmtId="49" fontId="63" fillId="36" borderId="14" xfId="0" applyNumberFormat="1" applyFont="1" applyFill="1" applyBorder="1" applyAlignment="1">
      <alignment horizontal="center" vertical="center" wrapText="1" readingOrder="1"/>
    </xf>
    <xf numFmtId="49" fontId="62" fillId="36" borderId="14" xfId="0" applyNumberFormat="1" applyFont="1" applyFill="1" applyBorder="1" applyAlignment="1" applyProtection="1">
      <alignment horizontal="left" vertical="center" wrapText="1" readingOrder="1"/>
      <protection/>
    </xf>
    <xf numFmtId="49" fontId="63" fillId="36" borderId="14" xfId="0" applyNumberFormat="1" applyFont="1" applyFill="1" applyBorder="1" applyAlignment="1">
      <alignment horizontal="left" vertical="center" wrapText="1" readingOrder="1"/>
    </xf>
    <xf numFmtId="49" fontId="61" fillId="36" borderId="14" xfId="0" applyNumberFormat="1" applyFont="1" applyFill="1" applyBorder="1" applyAlignment="1" applyProtection="1">
      <alignment horizontal="left" vertical="center" wrapText="1" readingOrder="1"/>
      <protection/>
    </xf>
    <xf numFmtId="49" fontId="64" fillId="36" borderId="14" xfId="0" applyNumberFormat="1" applyFont="1" applyFill="1" applyBorder="1" applyAlignment="1" applyProtection="1">
      <alignment horizontal="left" vertical="center" wrapText="1" readingOrder="1"/>
      <protection/>
    </xf>
    <xf numFmtId="0" fontId="61" fillId="36" borderId="14" xfId="0" applyNumberFormat="1" applyFont="1" applyFill="1" applyBorder="1" applyAlignment="1" applyProtection="1">
      <alignment horizontal="center" vertical="center" wrapText="1" readingOrder="1"/>
      <protection/>
    </xf>
    <xf numFmtId="0" fontId="35" fillId="36" borderId="14" xfId="0" applyFont="1" applyFill="1" applyBorder="1" applyAlignment="1">
      <alignment horizontal="left"/>
    </xf>
    <xf numFmtId="49" fontId="55" fillId="35" borderId="15" xfId="0" applyNumberFormat="1" applyFont="1" applyFill="1" applyBorder="1" applyAlignment="1">
      <alignment horizontal="left" vertical="center" wrapText="1" readingOrder="1"/>
    </xf>
    <xf numFmtId="49" fontId="55" fillId="35" borderId="13" xfId="0" applyNumberFormat="1" applyFont="1" applyFill="1" applyBorder="1" applyAlignment="1">
      <alignment horizontal="left" vertical="center" wrapText="1" readingOrder="1"/>
    </xf>
    <xf numFmtId="192" fontId="55" fillId="35" borderId="13" xfId="0" applyNumberFormat="1" applyFont="1" applyFill="1" applyBorder="1" applyAlignment="1">
      <alignment horizontal="right" vertical="center" wrapText="1" readingOrder="1"/>
    </xf>
    <xf numFmtId="192" fontId="55" fillId="35" borderId="13" xfId="0" applyNumberFormat="1" applyFont="1" applyFill="1" applyBorder="1" applyAlignment="1">
      <alignment horizontal="center" vertical="center" wrapText="1" readingOrder="1"/>
    </xf>
    <xf numFmtId="49" fontId="55" fillId="34" borderId="15" xfId="0" applyNumberFormat="1" applyFont="1" applyFill="1" applyBorder="1" applyAlignment="1">
      <alignment horizontal="left" vertical="center" wrapText="1" readingOrder="1"/>
    </xf>
    <xf numFmtId="49" fontId="55" fillId="34" borderId="13" xfId="0" applyNumberFormat="1" applyFont="1" applyFill="1" applyBorder="1" applyAlignment="1">
      <alignment horizontal="left" vertical="center" wrapText="1" readingOrder="1"/>
    </xf>
    <xf numFmtId="192" fontId="55" fillId="34" borderId="13" xfId="0" applyNumberFormat="1" applyFont="1" applyFill="1" applyBorder="1" applyAlignment="1">
      <alignment horizontal="right" vertical="center" wrapText="1" readingOrder="1"/>
    </xf>
    <xf numFmtId="192" fontId="55" fillId="34" borderId="13" xfId="0" applyNumberFormat="1" applyFont="1" applyFill="1" applyBorder="1" applyAlignment="1">
      <alignment horizontal="center" vertical="center" wrapText="1" readingOrder="1"/>
    </xf>
    <xf numFmtId="49" fontId="55" fillId="0" borderId="15" xfId="0" applyNumberFormat="1" applyFont="1" applyBorder="1" applyAlignment="1">
      <alignment horizontal="left" vertical="center" wrapText="1" readingOrder="1"/>
    </xf>
    <xf numFmtId="49" fontId="55" fillId="0" borderId="13" xfId="0" applyNumberFormat="1" applyFont="1" applyBorder="1" applyAlignment="1">
      <alignment horizontal="left" vertical="center" wrapText="1" readingOrder="1"/>
    </xf>
    <xf numFmtId="192" fontId="55" fillId="0" borderId="13" xfId="0" applyNumberFormat="1" applyFont="1" applyBorder="1" applyAlignment="1">
      <alignment horizontal="right" vertical="center" wrapText="1" readingOrder="1"/>
    </xf>
    <xf numFmtId="192" fontId="55" fillId="0" borderId="13" xfId="0" applyNumberFormat="1" applyFont="1" applyBorder="1" applyAlignment="1">
      <alignment horizontal="center" vertical="center" wrapText="1" readingOrder="1"/>
    </xf>
    <xf numFmtId="49" fontId="55" fillId="33" borderId="15" xfId="0" applyNumberFormat="1" applyFont="1" applyFill="1" applyBorder="1" applyAlignment="1">
      <alignment horizontal="left" vertical="center" wrapText="1" readingOrder="1"/>
    </xf>
    <xf numFmtId="49" fontId="55" fillId="33" borderId="13" xfId="0" applyNumberFormat="1" applyFont="1" applyFill="1" applyBorder="1" applyAlignment="1">
      <alignment horizontal="left" vertical="center" wrapText="1" readingOrder="1"/>
    </xf>
    <xf numFmtId="192" fontId="55" fillId="33" borderId="13" xfId="0" applyNumberFormat="1" applyFont="1" applyFill="1" applyBorder="1" applyAlignment="1">
      <alignment horizontal="right" vertical="center" wrapText="1" readingOrder="1"/>
    </xf>
    <xf numFmtId="192" fontId="55" fillId="33" borderId="13" xfId="0" applyNumberFormat="1" applyFont="1" applyFill="1" applyBorder="1" applyAlignment="1">
      <alignment horizontal="center" vertical="center" wrapText="1" readingOrder="1"/>
    </xf>
    <xf numFmtId="49" fontId="55" fillId="9" borderId="15" xfId="0" applyNumberFormat="1" applyFont="1" applyFill="1" applyBorder="1" applyAlignment="1">
      <alignment horizontal="left" vertical="center" wrapText="1" readingOrder="1"/>
    </xf>
    <xf numFmtId="49" fontId="55" fillId="9" borderId="13" xfId="0" applyNumberFormat="1" applyFont="1" applyFill="1" applyBorder="1" applyAlignment="1">
      <alignment horizontal="left" vertical="center" wrapText="1" readingOrder="1"/>
    </xf>
    <xf numFmtId="192" fontId="55" fillId="9" borderId="13" xfId="0" applyNumberFormat="1" applyFont="1" applyFill="1" applyBorder="1" applyAlignment="1">
      <alignment horizontal="right" vertical="center" wrapText="1" readingOrder="1"/>
    </xf>
    <xf numFmtId="192" fontId="55" fillId="9" borderId="13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5</xdr:col>
      <xdr:colOff>609600</xdr:colOff>
      <xdr:row>3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1182</xdr:row>
      <xdr:rowOff>28575</xdr:rowOff>
    </xdr:from>
    <xdr:to>
      <xdr:col>11</xdr:col>
      <xdr:colOff>0</xdr:colOff>
      <xdr:row>1182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3419475" y="4369689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1182</xdr:row>
      <xdr:rowOff>28575</xdr:rowOff>
    </xdr:from>
    <xdr:to>
      <xdr:col>20</xdr:col>
      <xdr:colOff>0</xdr:colOff>
      <xdr:row>1182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7524750" y="4369689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581025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120</xdr:row>
      <xdr:rowOff>9525</xdr:rowOff>
    </xdr:from>
    <xdr:to>
      <xdr:col>17</xdr:col>
      <xdr:colOff>0</xdr:colOff>
      <xdr:row>120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11639550" y="245649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2</xdr:row>
      <xdr:rowOff>647700</xdr:rowOff>
    </xdr:to>
    <xdr:pic>
      <xdr:nvPicPr>
        <xdr:cNvPr id="3" name="Imagen 6" descr="Vista previa de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1187"/>
  <sheetViews>
    <sheetView showGridLines="0" zoomScalePageLayoutView="0" workbookViewId="0" topLeftCell="A40">
      <selection activeCell="N16" sqref="N16:O16"/>
    </sheetView>
  </sheetViews>
  <sheetFormatPr defaultColWidth="9.140625" defaultRowHeight="15"/>
  <cols>
    <col min="1" max="1" width="1.1484375" style="0" customWidth="1"/>
    <col min="2" max="2" width="11.421875" style="0" customWidth="1"/>
    <col min="3" max="3" width="2.140625" style="0" customWidth="1"/>
    <col min="4" max="4" width="0.42578125" style="0" customWidth="1"/>
    <col min="5" max="5" width="14.421875" style="0" customWidth="1"/>
    <col min="6" max="6" width="12.421875" style="0" customWidth="1"/>
    <col min="7" max="7" width="9.28125" style="0" customWidth="1"/>
    <col min="8" max="8" width="9.140625" style="0" customWidth="1"/>
    <col min="9" max="10" width="9.28125" style="0" customWidth="1"/>
    <col min="11" max="11" width="12.00390625" style="0" customWidth="1"/>
    <col min="12" max="12" width="3.00390625" style="0" customWidth="1"/>
    <col min="13" max="13" width="9.28125" style="0" customWidth="1"/>
    <col min="14" max="14" width="0.13671875" style="0" customWidth="1"/>
    <col min="15" max="15" width="9.421875" style="0" customWidth="1"/>
    <col min="16" max="16" width="11.140625" style="0" customWidth="1"/>
    <col min="17" max="17" width="9.421875" style="0" customWidth="1"/>
    <col min="18" max="18" width="4.140625" style="0" customWidth="1"/>
    <col min="19" max="19" width="0.2890625" style="0" customWidth="1"/>
    <col min="20" max="20" width="9.8515625" style="0" customWidth="1"/>
    <col min="21" max="21" width="9.421875" style="0" customWidth="1"/>
    <col min="22" max="22" width="9.28125" style="0" customWidth="1"/>
    <col min="23" max="23" width="9.421875" style="0" customWidth="1"/>
    <col min="24" max="24" width="12.140625" style="0" customWidth="1"/>
    <col min="25" max="25" width="0.13671875" style="0" customWidth="1"/>
    <col min="26" max="26" width="9.28125" style="0" customWidth="1"/>
    <col min="27" max="27" width="0.2890625" style="0" customWidth="1"/>
  </cols>
  <sheetData>
    <row r="1" spans="7:27" ht="12" customHeight="1">
      <c r="G1" s="82" t="s">
        <v>0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V1" s="83" t="s">
        <v>1</v>
      </c>
      <c r="W1" s="83"/>
      <c r="X1" s="83"/>
      <c r="Y1" s="83"/>
      <c r="Z1" s="83"/>
      <c r="AA1" s="83"/>
    </row>
    <row r="2" spans="7:27" ht="12" customHeight="1"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X2" s="83" t="s">
        <v>2</v>
      </c>
      <c r="Y2" s="83"/>
      <c r="Z2" s="83"/>
      <c r="AA2" s="83"/>
    </row>
    <row r="3" spans="7:20" ht="34.5" customHeight="1"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7:20" ht="0.75" customHeight="1"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ht="9.75" customHeight="1"/>
    <row r="6" spans="1:6" ht="17.25" customHeight="1">
      <c r="A6" s="84" t="s">
        <v>3</v>
      </c>
      <c r="B6" s="84"/>
      <c r="C6" s="84"/>
      <c r="D6" s="85">
        <v>1</v>
      </c>
      <c r="E6" s="85"/>
      <c r="F6" s="85"/>
    </row>
    <row r="7" spans="1:6" ht="16.5" customHeight="1">
      <c r="A7" s="84" t="s">
        <v>4</v>
      </c>
      <c r="B7" s="84"/>
      <c r="C7" s="84"/>
      <c r="D7" s="85">
        <v>2020</v>
      </c>
      <c r="E7" s="85"/>
      <c r="F7" s="85"/>
    </row>
    <row r="8" ht="10.5" customHeight="1"/>
    <row r="9" spans="1:26" ht="14.25" customHeight="1">
      <c r="A9" s="78"/>
      <c r="B9" s="78"/>
      <c r="C9" s="78"/>
      <c r="D9" s="78"/>
      <c r="E9" s="1"/>
      <c r="F9" s="79" t="s">
        <v>5</v>
      </c>
      <c r="G9" s="79"/>
      <c r="H9" s="79"/>
      <c r="I9" s="79"/>
      <c r="J9" s="79"/>
      <c r="K9" s="79"/>
      <c r="L9" s="81"/>
      <c r="M9" s="81"/>
      <c r="N9" s="79" t="s">
        <v>6</v>
      </c>
      <c r="O9" s="79"/>
      <c r="P9" s="79"/>
      <c r="Q9" s="79"/>
      <c r="R9" s="1"/>
      <c r="S9" s="81"/>
      <c r="T9" s="81"/>
      <c r="U9" s="79" t="s">
        <v>7</v>
      </c>
      <c r="V9" s="79"/>
      <c r="W9" s="79"/>
      <c r="X9" s="1"/>
      <c r="Y9" s="81"/>
      <c r="Z9" s="81"/>
    </row>
    <row r="10" spans="1:26" ht="14.25" customHeight="1">
      <c r="A10" s="80"/>
      <c r="B10" s="80"/>
      <c r="C10" s="80"/>
      <c r="D10" s="80"/>
      <c r="E10" s="2"/>
      <c r="F10" s="2"/>
      <c r="G10" s="76" t="s">
        <v>8</v>
      </c>
      <c r="H10" s="76"/>
      <c r="I10" s="76" t="s">
        <v>9</v>
      </c>
      <c r="J10" s="76"/>
      <c r="K10" s="2"/>
      <c r="L10" s="77"/>
      <c r="M10" s="77"/>
      <c r="N10" s="77"/>
      <c r="O10" s="77"/>
      <c r="P10" s="2"/>
      <c r="Q10" s="2"/>
      <c r="R10" s="2"/>
      <c r="S10" s="77"/>
      <c r="T10" s="77"/>
      <c r="U10" s="2"/>
      <c r="V10" s="2"/>
      <c r="W10" s="2"/>
      <c r="X10" s="2"/>
      <c r="Y10" s="77"/>
      <c r="Z10" s="77"/>
    </row>
    <row r="11" spans="1:26" ht="22.5" customHeight="1">
      <c r="A11" s="75" t="s">
        <v>10</v>
      </c>
      <c r="B11" s="75"/>
      <c r="C11" s="75"/>
      <c r="D11" s="75"/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76" t="s">
        <v>18</v>
      </c>
      <c r="M11" s="76"/>
      <c r="N11" s="76" t="s">
        <v>19</v>
      </c>
      <c r="O11" s="76"/>
      <c r="P11" s="3" t="s">
        <v>20</v>
      </c>
      <c r="Q11" s="3" t="s">
        <v>21</v>
      </c>
      <c r="R11" s="3" t="s">
        <v>22</v>
      </c>
      <c r="S11" s="76" t="s">
        <v>23</v>
      </c>
      <c r="T11" s="76"/>
      <c r="U11" s="3" t="s">
        <v>24</v>
      </c>
      <c r="V11" s="3" t="s">
        <v>25</v>
      </c>
      <c r="W11" s="3" t="s">
        <v>21</v>
      </c>
      <c r="X11" s="3" t="s">
        <v>26</v>
      </c>
      <c r="Y11" s="76" t="s">
        <v>27</v>
      </c>
      <c r="Z11" s="76"/>
    </row>
    <row r="12" spans="1:26" ht="12" customHeight="1">
      <c r="A12" s="75">
        <v>1</v>
      </c>
      <c r="B12" s="75"/>
      <c r="C12" s="75"/>
      <c r="D12" s="75"/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76">
        <v>9</v>
      </c>
      <c r="M12" s="76"/>
      <c r="N12" s="76">
        <v>10</v>
      </c>
      <c r="O12" s="76"/>
      <c r="P12" s="3">
        <v>11</v>
      </c>
      <c r="Q12" s="3">
        <v>12</v>
      </c>
      <c r="R12" s="3">
        <v>13</v>
      </c>
      <c r="S12" s="76">
        <v>14</v>
      </c>
      <c r="T12" s="76"/>
      <c r="U12" s="3">
        <v>15</v>
      </c>
      <c r="V12" s="3">
        <v>16</v>
      </c>
      <c r="W12" s="3">
        <v>17</v>
      </c>
      <c r="X12" s="3">
        <v>18</v>
      </c>
      <c r="Y12" s="76">
        <v>19</v>
      </c>
      <c r="Z12" s="76"/>
    </row>
    <row r="13" spans="1:26" ht="21" customHeight="1">
      <c r="A13" s="71" t="s">
        <v>28</v>
      </c>
      <c r="B13" s="71"/>
      <c r="C13" s="72"/>
      <c r="D13" s="72"/>
      <c r="E13" s="4" t="s">
        <v>29</v>
      </c>
      <c r="F13" s="5">
        <v>6810283502</v>
      </c>
      <c r="G13" s="5">
        <v>0</v>
      </c>
      <c r="H13" s="5">
        <v>0</v>
      </c>
      <c r="I13" s="5">
        <v>14215936</v>
      </c>
      <c r="J13" s="5">
        <v>0</v>
      </c>
      <c r="K13" s="5">
        <v>6824499438</v>
      </c>
      <c r="L13" s="73">
        <v>922063425</v>
      </c>
      <c r="M13" s="73"/>
      <c r="N13" s="73">
        <v>0</v>
      </c>
      <c r="O13" s="73"/>
      <c r="P13" s="5">
        <v>922063425</v>
      </c>
      <c r="Q13" s="5">
        <v>922063425</v>
      </c>
      <c r="R13" s="74">
        <v>13.511077748293017</v>
      </c>
      <c r="S13" s="74"/>
      <c r="T13" s="5">
        <v>268147359</v>
      </c>
      <c r="U13" s="5">
        <v>0</v>
      </c>
      <c r="V13" s="5">
        <v>209552180</v>
      </c>
      <c r="W13" s="5">
        <v>209552180</v>
      </c>
      <c r="X13" s="5">
        <v>5902436013</v>
      </c>
      <c r="Y13" s="73">
        <v>58595179</v>
      </c>
      <c r="Z13" s="73"/>
    </row>
    <row r="14" spans="1:26" ht="21" customHeight="1">
      <c r="A14" s="71" t="s">
        <v>30</v>
      </c>
      <c r="B14" s="71"/>
      <c r="C14" s="72"/>
      <c r="D14" s="72"/>
      <c r="E14" s="4" t="s">
        <v>31</v>
      </c>
      <c r="F14" s="5">
        <v>2801683502</v>
      </c>
      <c r="G14" s="5">
        <v>0</v>
      </c>
      <c r="H14" s="5">
        <v>0</v>
      </c>
      <c r="I14" s="5">
        <v>14215936</v>
      </c>
      <c r="J14" s="5">
        <v>0</v>
      </c>
      <c r="K14" s="5">
        <v>2815899438</v>
      </c>
      <c r="L14" s="73">
        <v>268195791</v>
      </c>
      <c r="M14" s="73"/>
      <c r="N14" s="73">
        <v>0</v>
      </c>
      <c r="O14" s="73"/>
      <c r="P14" s="5">
        <v>268195791</v>
      </c>
      <c r="Q14" s="5">
        <v>268195791</v>
      </c>
      <c r="R14" s="74">
        <v>9.524338382995905</v>
      </c>
      <c r="S14" s="74"/>
      <c r="T14" s="5">
        <v>268147359</v>
      </c>
      <c r="U14" s="5">
        <v>0</v>
      </c>
      <c r="V14" s="5">
        <v>209552180</v>
      </c>
      <c r="W14" s="5">
        <v>209552180</v>
      </c>
      <c r="X14" s="5">
        <v>2547703647</v>
      </c>
      <c r="Y14" s="73">
        <v>58595179</v>
      </c>
      <c r="Z14" s="73"/>
    </row>
    <row r="15" spans="1:26" ht="21" customHeight="1">
      <c r="A15" s="71" t="s">
        <v>32</v>
      </c>
      <c r="B15" s="71"/>
      <c r="C15" s="72"/>
      <c r="D15" s="72"/>
      <c r="E15" s="4" t="s">
        <v>33</v>
      </c>
      <c r="F15" s="5">
        <v>2801683502</v>
      </c>
      <c r="G15" s="5">
        <v>0</v>
      </c>
      <c r="H15" s="5">
        <v>0</v>
      </c>
      <c r="I15" s="5">
        <v>14215936</v>
      </c>
      <c r="J15" s="5">
        <v>0</v>
      </c>
      <c r="K15" s="5">
        <v>2815899438</v>
      </c>
      <c r="L15" s="73">
        <v>268195791</v>
      </c>
      <c r="M15" s="73"/>
      <c r="N15" s="73">
        <v>0</v>
      </c>
      <c r="O15" s="73"/>
      <c r="P15" s="5">
        <v>268195791</v>
      </c>
      <c r="Q15" s="5">
        <v>268195791</v>
      </c>
      <c r="R15" s="74">
        <v>9.524338382995905</v>
      </c>
      <c r="S15" s="74"/>
      <c r="T15" s="5">
        <v>268147359</v>
      </c>
      <c r="U15" s="5">
        <v>0</v>
      </c>
      <c r="V15" s="5">
        <v>209552180</v>
      </c>
      <c r="W15" s="5">
        <v>209552180</v>
      </c>
      <c r="X15" s="5">
        <v>2547703647</v>
      </c>
      <c r="Y15" s="73">
        <v>58595179</v>
      </c>
      <c r="Z15" s="73"/>
    </row>
    <row r="16" spans="1:26" ht="21" customHeight="1">
      <c r="A16" s="71" t="s">
        <v>34</v>
      </c>
      <c r="B16" s="71"/>
      <c r="C16" s="72"/>
      <c r="D16" s="72"/>
      <c r="E16" s="4" t="s">
        <v>35</v>
      </c>
      <c r="F16" s="5">
        <v>2801683502</v>
      </c>
      <c r="G16" s="5">
        <v>0</v>
      </c>
      <c r="H16" s="5">
        <v>0</v>
      </c>
      <c r="I16" s="5">
        <v>14215936</v>
      </c>
      <c r="J16" s="5">
        <v>0</v>
      </c>
      <c r="K16" s="5">
        <v>2815899438</v>
      </c>
      <c r="L16" s="73">
        <v>268195791</v>
      </c>
      <c r="M16" s="73"/>
      <c r="N16" s="73">
        <v>0</v>
      </c>
      <c r="O16" s="73"/>
      <c r="P16" s="5">
        <v>268195791</v>
      </c>
      <c r="Q16" s="5">
        <v>268195791</v>
      </c>
      <c r="R16" s="74">
        <v>9.524338382995905</v>
      </c>
      <c r="S16" s="74"/>
      <c r="T16" s="5">
        <v>268147359</v>
      </c>
      <c r="U16" s="5">
        <v>0</v>
      </c>
      <c r="V16" s="5">
        <v>209552180</v>
      </c>
      <c r="W16" s="5">
        <v>209552180</v>
      </c>
      <c r="X16" s="5">
        <v>2547703647</v>
      </c>
      <c r="Y16" s="73">
        <v>58595179</v>
      </c>
      <c r="Z16" s="73"/>
    </row>
    <row r="17" spans="1:26" ht="21" customHeight="1">
      <c r="A17" s="71" t="s">
        <v>36</v>
      </c>
      <c r="B17" s="71"/>
      <c r="C17" s="72"/>
      <c r="D17" s="72"/>
      <c r="E17" s="4" t="s">
        <v>37</v>
      </c>
      <c r="F17" s="5">
        <v>2740594422</v>
      </c>
      <c r="G17" s="5">
        <v>0</v>
      </c>
      <c r="H17" s="5">
        <v>0</v>
      </c>
      <c r="I17" s="5">
        <v>0</v>
      </c>
      <c r="J17" s="5">
        <v>0</v>
      </c>
      <c r="K17" s="5">
        <v>2740594422</v>
      </c>
      <c r="L17" s="73">
        <v>216123855</v>
      </c>
      <c r="M17" s="73"/>
      <c r="N17" s="73">
        <v>0</v>
      </c>
      <c r="O17" s="73"/>
      <c r="P17" s="5">
        <v>216123855</v>
      </c>
      <c r="Q17" s="5">
        <v>216123855</v>
      </c>
      <c r="R17" s="74">
        <v>7.886021122464359</v>
      </c>
      <c r="S17" s="74"/>
      <c r="T17" s="5">
        <v>216075423</v>
      </c>
      <c r="U17" s="5">
        <v>0</v>
      </c>
      <c r="V17" s="5">
        <v>209552180</v>
      </c>
      <c r="W17" s="5">
        <v>209552180</v>
      </c>
      <c r="X17" s="5">
        <v>2524470567</v>
      </c>
      <c r="Y17" s="73">
        <v>6523243</v>
      </c>
      <c r="Z17" s="73"/>
    </row>
    <row r="18" spans="1:26" ht="36.75" customHeight="1">
      <c r="A18" s="71" t="s">
        <v>38</v>
      </c>
      <c r="B18" s="71"/>
      <c r="C18" s="72"/>
      <c r="D18" s="72"/>
      <c r="E18" s="4" t="s">
        <v>39</v>
      </c>
      <c r="F18" s="5">
        <v>2655528847</v>
      </c>
      <c r="G18" s="5">
        <v>0</v>
      </c>
      <c r="H18" s="5">
        <v>0</v>
      </c>
      <c r="I18" s="5">
        <v>0</v>
      </c>
      <c r="J18" s="5">
        <v>0</v>
      </c>
      <c r="K18" s="5">
        <v>2655528847</v>
      </c>
      <c r="L18" s="73">
        <v>214880228</v>
      </c>
      <c r="M18" s="73"/>
      <c r="N18" s="73">
        <v>0</v>
      </c>
      <c r="O18" s="73"/>
      <c r="P18" s="5">
        <v>214880228</v>
      </c>
      <c r="Q18" s="5">
        <v>214880228</v>
      </c>
      <c r="R18" s="74">
        <v>8.091805451209998</v>
      </c>
      <c r="S18" s="74"/>
      <c r="T18" s="5">
        <v>214831796</v>
      </c>
      <c r="U18" s="5">
        <v>0</v>
      </c>
      <c r="V18" s="5">
        <v>208562091</v>
      </c>
      <c r="W18" s="5">
        <v>208562091</v>
      </c>
      <c r="X18" s="5">
        <v>2440648619</v>
      </c>
      <c r="Y18" s="73">
        <v>6269705</v>
      </c>
      <c r="Z18" s="73"/>
    </row>
    <row r="19" spans="1:26" ht="21" customHeight="1">
      <c r="A19" s="71" t="s">
        <v>40</v>
      </c>
      <c r="B19" s="71"/>
      <c r="C19" s="72" t="s">
        <v>41</v>
      </c>
      <c r="D19" s="72"/>
      <c r="E19" s="4" t="s">
        <v>42</v>
      </c>
      <c r="F19" s="5">
        <v>1957159840</v>
      </c>
      <c r="G19" s="5">
        <v>0</v>
      </c>
      <c r="H19" s="5">
        <v>0</v>
      </c>
      <c r="I19" s="5">
        <v>0</v>
      </c>
      <c r="J19" s="5">
        <v>0</v>
      </c>
      <c r="K19" s="5">
        <v>1957159840</v>
      </c>
      <c r="L19" s="73">
        <v>168105712</v>
      </c>
      <c r="M19" s="73"/>
      <c r="N19" s="73">
        <v>0</v>
      </c>
      <c r="O19" s="73"/>
      <c r="P19" s="5">
        <v>168105712</v>
      </c>
      <c r="Q19" s="5">
        <v>168105712</v>
      </c>
      <c r="R19" s="74">
        <v>8.589268416625593</v>
      </c>
      <c r="S19" s="74"/>
      <c r="T19" s="5">
        <v>168057280</v>
      </c>
      <c r="U19" s="5">
        <v>0</v>
      </c>
      <c r="V19" s="5">
        <v>168057280</v>
      </c>
      <c r="W19" s="5">
        <v>168057280</v>
      </c>
      <c r="X19" s="5">
        <v>1789054128</v>
      </c>
      <c r="Y19" s="73">
        <v>0</v>
      </c>
      <c r="Z19" s="73"/>
    </row>
    <row r="20" spans="1:26" ht="21.75" customHeight="1">
      <c r="A20" s="71" t="s">
        <v>43</v>
      </c>
      <c r="B20" s="71"/>
      <c r="C20" s="72" t="s">
        <v>41</v>
      </c>
      <c r="D20" s="72"/>
      <c r="E20" s="4" t="s">
        <v>44</v>
      </c>
      <c r="F20" s="5">
        <v>79121825</v>
      </c>
      <c r="G20" s="5">
        <v>0</v>
      </c>
      <c r="H20" s="5">
        <v>0</v>
      </c>
      <c r="I20" s="5">
        <v>0</v>
      </c>
      <c r="J20" s="5">
        <v>0</v>
      </c>
      <c r="K20" s="5">
        <v>79121825</v>
      </c>
      <c r="L20" s="73">
        <v>4132386</v>
      </c>
      <c r="M20" s="73"/>
      <c r="N20" s="73">
        <v>0</v>
      </c>
      <c r="O20" s="73"/>
      <c r="P20" s="5">
        <v>4132386</v>
      </c>
      <c r="Q20" s="5">
        <v>4132386</v>
      </c>
      <c r="R20" s="74">
        <v>5.222814311980291</v>
      </c>
      <c r="S20" s="74"/>
      <c r="T20" s="5">
        <v>4132386</v>
      </c>
      <c r="U20" s="5">
        <v>0</v>
      </c>
      <c r="V20" s="5">
        <v>4132386</v>
      </c>
      <c r="W20" s="5">
        <v>4132386</v>
      </c>
      <c r="X20" s="5">
        <v>74989439</v>
      </c>
      <c r="Y20" s="73">
        <v>0</v>
      </c>
      <c r="Z20" s="73"/>
    </row>
    <row r="21" spans="1:26" ht="21" customHeight="1">
      <c r="A21" s="71" t="s">
        <v>45</v>
      </c>
      <c r="B21" s="71"/>
      <c r="C21" s="72" t="s">
        <v>41</v>
      </c>
      <c r="D21" s="72"/>
      <c r="E21" s="4" t="s">
        <v>46</v>
      </c>
      <c r="F21" s="5">
        <v>94703891</v>
      </c>
      <c r="G21" s="5">
        <v>0</v>
      </c>
      <c r="H21" s="5">
        <v>0</v>
      </c>
      <c r="I21" s="5">
        <v>0</v>
      </c>
      <c r="J21" s="5">
        <v>0</v>
      </c>
      <c r="K21" s="5">
        <v>94703891</v>
      </c>
      <c r="L21" s="73">
        <v>10093972</v>
      </c>
      <c r="M21" s="73"/>
      <c r="N21" s="73">
        <v>0</v>
      </c>
      <c r="O21" s="73"/>
      <c r="P21" s="5">
        <v>10093972</v>
      </c>
      <c r="Q21" s="5">
        <v>10093972</v>
      </c>
      <c r="R21" s="74">
        <v>10.658455416578397</v>
      </c>
      <c r="S21" s="74"/>
      <c r="T21" s="5">
        <v>10093972</v>
      </c>
      <c r="U21" s="5">
        <v>0</v>
      </c>
      <c r="V21" s="5">
        <v>8055535</v>
      </c>
      <c r="W21" s="5">
        <v>8055535</v>
      </c>
      <c r="X21" s="5">
        <v>84609919</v>
      </c>
      <c r="Y21" s="73">
        <v>2038437</v>
      </c>
      <c r="Z21" s="73"/>
    </row>
    <row r="22" spans="1:26" ht="21" customHeight="1">
      <c r="A22" s="71" t="s">
        <v>47</v>
      </c>
      <c r="B22" s="71"/>
      <c r="C22" s="72" t="s">
        <v>41</v>
      </c>
      <c r="D22" s="72"/>
      <c r="E22" s="4" t="s">
        <v>48</v>
      </c>
      <c r="F22" s="5">
        <v>197299779</v>
      </c>
      <c r="G22" s="5">
        <v>0</v>
      </c>
      <c r="H22" s="5">
        <v>0</v>
      </c>
      <c r="I22" s="5">
        <v>0</v>
      </c>
      <c r="J22" s="5">
        <v>0</v>
      </c>
      <c r="K22" s="5">
        <v>197299779</v>
      </c>
      <c r="L22" s="73">
        <v>170174</v>
      </c>
      <c r="M22" s="73"/>
      <c r="N22" s="73">
        <v>0</v>
      </c>
      <c r="O22" s="73"/>
      <c r="P22" s="5">
        <v>170174</v>
      </c>
      <c r="Q22" s="5">
        <v>170174</v>
      </c>
      <c r="R22" s="74">
        <v>0.08625149042868416</v>
      </c>
      <c r="S22" s="74"/>
      <c r="T22" s="5">
        <v>170174</v>
      </c>
      <c r="U22" s="5">
        <v>0</v>
      </c>
      <c r="V22" s="5">
        <v>0</v>
      </c>
      <c r="W22" s="5">
        <v>0</v>
      </c>
      <c r="X22" s="5">
        <v>197129605</v>
      </c>
      <c r="Y22" s="73">
        <v>170174</v>
      </c>
      <c r="Z22" s="73"/>
    </row>
    <row r="23" spans="1:26" ht="21" customHeight="1">
      <c r="A23" s="71" t="s">
        <v>49</v>
      </c>
      <c r="B23" s="71"/>
      <c r="C23" s="72" t="s">
        <v>41</v>
      </c>
      <c r="D23" s="72"/>
      <c r="E23" s="4" t="s">
        <v>50</v>
      </c>
      <c r="F23" s="5">
        <v>138899038</v>
      </c>
      <c r="G23" s="5">
        <v>0</v>
      </c>
      <c r="H23" s="5">
        <v>0</v>
      </c>
      <c r="I23" s="5">
        <v>0</v>
      </c>
      <c r="J23" s="5">
        <v>0</v>
      </c>
      <c r="K23" s="5">
        <v>138899038</v>
      </c>
      <c r="L23" s="73">
        <v>14512217</v>
      </c>
      <c r="M23" s="73"/>
      <c r="N23" s="73">
        <v>0</v>
      </c>
      <c r="O23" s="73"/>
      <c r="P23" s="5">
        <v>14512217</v>
      </c>
      <c r="Q23" s="5">
        <v>14512217</v>
      </c>
      <c r="R23" s="74">
        <v>10.44803276463297</v>
      </c>
      <c r="S23" s="74"/>
      <c r="T23" s="5">
        <v>14512217</v>
      </c>
      <c r="U23" s="5">
        <v>0</v>
      </c>
      <c r="V23" s="5">
        <v>11277749</v>
      </c>
      <c r="W23" s="5">
        <v>11277749</v>
      </c>
      <c r="X23" s="5">
        <v>124386821</v>
      </c>
      <c r="Y23" s="73">
        <v>3234468</v>
      </c>
      <c r="Z23" s="73"/>
    </row>
    <row r="24" spans="1:26" ht="21" customHeight="1">
      <c r="A24" s="71" t="s">
        <v>51</v>
      </c>
      <c r="B24" s="71"/>
      <c r="C24" s="72" t="s">
        <v>41</v>
      </c>
      <c r="D24" s="72"/>
      <c r="E24" s="4" t="s">
        <v>52</v>
      </c>
      <c r="F24" s="5">
        <v>5030160</v>
      </c>
      <c r="G24" s="5">
        <v>0</v>
      </c>
      <c r="H24" s="5">
        <v>0</v>
      </c>
      <c r="I24" s="5">
        <v>0</v>
      </c>
      <c r="J24" s="5">
        <v>0</v>
      </c>
      <c r="K24" s="5">
        <v>5030160</v>
      </c>
      <c r="L24" s="73">
        <v>387417</v>
      </c>
      <c r="M24" s="73"/>
      <c r="N24" s="73">
        <v>0</v>
      </c>
      <c r="O24" s="73"/>
      <c r="P24" s="5">
        <v>387417</v>
      </c>
      <c r="Q24" s="5">
        <v>387417</v>
      </c>
      <c r="R24" s="74">
        <v>7.701882246290377</v>
      </c>
      <c r="S24" s="74"/>
      <c r="T24" s="5">
        <v>387417</v>
      </c>
      <c r="U24" s="5">
        <v>0</v>
      </c>
      <c r="V24" s="5">
        <v>387417</v>
      </c>
      <c r="W24" s="5">
        <v>387417</v>
      </c>
      <c r="X24" s="5">
        <v>4642743</v>
      </c>
      <c r="Y24" s="73">
        <v>0</v>
      </c>
      <c r="Z24" s="73"/>
    </row>
    <row r="25" spans="1:26" ht="21" customHeight="1">
      <c r="A25" s="71" t="s">
        <v>53</v>
      </c>
      <c r="B25" s="71"/>
      <c r="C25" s="72" t="s">
        <v>41</v>
      </c>
      <c r="D25" s="72"/>
      <c r="E25" s="4" t="s">
        <v>54</v>
      </c>
      <c r="F25" s="5">
        <v>118152658</v>
      </c>
      <c r="G25" s="5">
        <v>0</v>
      </c>
      <c r="H25" s="5">
        <v>0</v>
      </c>
      <c r="I25" s="5">
        <v>0</v>
      </c>
      <c r="J25" s="5">
        <v>0</v>
      </c>
      <c r="K25" s="5">
        <v>118152658</v>
      </c>
      <c r="L25" s="73">
        <v>797690</v>
      </c>
      <c r="M25" s="73"/>
      <c r="N25" s="73">
        <v>0</v>
      </c>
      <c r="O25" s="73"/>
      <c r="P25" s="5">
        <v>797690</v>
      </c>
      <c r="Q25" s="5">
        <v>797690</v>
      </c>
      <c r="R25" s="74">
        <v>0.6751350443593068</v>
      </c>
      <c r="S25" s="74"/>
      <c r="T25" s="5">
        <v>797690</v>
      </c>
      <c r="U25" s="5">
        <v>0</v>
      </c>
      <c r="V25" s="5">
        <v>0</v>
      </c>
      <c r="W25" s="5">
        <v>0</v>
      </c>
      <c r="X25" s="5">
        <v>117354968</v>
      </c>
      <c r="Y25" s="73">
        <v>797690</v>
      </c>
      <c r="Z25" s="73"/>
    </row>
    <row r="26" spans="1:26" ht="21" customHeight="1">
      <c r="A26" s="71" t="s">
        <v>55</v>
      </c>
      <c r="B26" s="71"/>
      <c r="C26" s="72" t="s">
        <v>41</v>
      </c>
      <c r="D26" s="72"/>
      <c r="E26" s="4" t="s">
        <v>56</v>
      </c>
      <c r="F26" s="5">
        <v>3259584</v>
      </c>
      <c r="G26" s="5">
        <v>0</v>
      </c>
      <c r="H26" s="5">
        <v>0</v>
      </c>
      <c r="I26" s="5">
        <v>0</v>
      </c>
      <c r="J26" s="5">
        <v>0</v>
      </c>
      <c r="K26" s="5">
        <v>3259584</v>
      </c>
      <c r="L26" s="73">
        <v>236840</v>
      </c>
      <c r="M26" s="73"/>
      <c r="N26" s="73">
        <v>0</v>
      </c>
      <c r="O26" s="73"/>
      <c r="P26" s="5">
        <v>236840</v>
      </c>
      <c r="Q26" s="5">
        <v>236840</v>
      </c>
      <c r="R26" s="74">
        <v>7.265957864561859</v>
      </c>
      <c r="S26" s="74"/>
      <c r="T26" s="5">
        <v>236840</v>
      </c>
      <c r="U26" s="5">
        <v>0</v>
      </c>
      <c r="V26" s="5">
        <v>236840</v>
      </c>
      <c r="W26" s="5">
        <v>236840</v>
      </c>
      <c r="X26" s="5">
        <v>3022744</v>
      </c>
      <c r="Y26" s="73">
        <v>0</v>
      </c>
      <c r="Z26" s="73"/>
    </row>
    <row r="27" spans="1:26" ht="28.5" customHeight="1">
      <c r="A27" s="71" t="s">
        <v>57</v>
      </c>
      <c r="B27" s="71"/>
      <c r="C27" s="72" t="s">
        <v>41</v>
      </c>
      <c r="D27" s="72"/>
      <c r="E27" s="4" t="s">
        <v>58</v>
      </c>
      <c r="F27" s="5">
        <v>61902072</v>
      </c>
      <c r="G27" s="5">
        <v>0</v>
      </c>
      <c r="H27" s="5">
        <v>0</v>
      </c>
      <c r="I27" s="5">
        <v>0</v>
      </c>
      <c r="J27" s="5">
        <v>0</v>
      </c>
      <c r="K27" s="5">
        <v>61902072</v>
      </c>
      <c r="L27" s="73">
        <v>16443820</v>
      </c>
      <c r="M27" s="73"/>
      <c r="N27" s="73">
        <v>0</v>
      </c>
      <c r="O27" s="73"/>
      <c r="P27" s="5">
        <v>16443820</v>
      </c>
      <c r="Q27" s="5">
        <v>16443820</v>
      </c>
      <c r="R27" s="74">
        <v>26.564248124036947</v>
      </c>
      <c r="S27" s="74"/>
      <c r="T27" s="5">
        <v>16443820</v>
      </c>
      <c r="U27" s="5">
        <v>0</v>
      </c>
      <c r="V27" s="5">
        <v>16414884</v>
      </c>
      <c r="W27" s="5">
        <v>16414884</v>
      </c>
      <c r="X27" s="5">
        <v>45458252</v>
      </c>
      <c r="Y27" s="73">
        <v>28936</v>
      </c>
      <c r="Z27" s="73"/>
    </row>
    <row r="28" spans="1:26" ht="21" customHeight="1">
      <c r="A28" s="71" t="s">
        <v>59</v>
      </c>
      <c r="B28" s="71"/>
      <c r="C28" s="72"/>
      <c r="D28" s="72"/>
      <c r="E28" s="4" t="s">
        <v>60</v>
      </c>
      <c r="F28" s="5">
        <v>58787796</v>
      </c>
      <c r="G28" s="5">
        <v>0</v>
      </c>
      <c r="H28" s="5">
        <v>0</v>
      </c>
      <c r="I28" s="5">
        <v>0</v>
      </c>
      <c r="J28" s="5">
        <v>0</v>
      </c>
      <c r="K28" s="5">
        <v>58787796</v>
      </c>
      <c r="L28" s="73">
        <v>0</v>
      </c>
      <c r="M28" s="73"/>
      <c r="N28" s="73">
        <v>0</v>
      </c>
      <c r="O28" s="73"/>
      <c r="P28" s="5">
        <v>0</v>
      </c>
      <c r="Q28" s="5">
        <v>0</v>
      </c>
      <c r="R28" s="74">
        <v>0</v>
      </c>
      <c r="S28" s="74"/>
      <c r="T28" s="5">
        <v>0</v>
      </c>
      <c r="U28" s="5">
        <v>0</v>
      </c>
      <c r="V28" s="5">
        <v>0</v>
      </c>
      <c r="W28" s="5">
        <v>0</v>
      </c>
      <c r="X28" s="5">
        <v>58787796</v>
      </c>
      <c r="Y28" s="73">
        <v>0</v>
      </c>
      <c r="Z28" s="73"/>
    </row>
    <row r="29" spans="1:26" ht="21" customHeight="1">
      <c r="A29" s="71" t="s">
        <v>61</v>
      </c>
      <c r="B29" s="71"/>
      <c r="C29" s="72" t="s">
        <v>41</v>
      </c>
      <c r="D29" s="72"/>
      <c r="E29" s="4" t="s">
        <v>62</v>
      </c>
      <c r="F29" s="5">
        <v>58787796</v>
      </c>
      <c r="G29" s="5">
        <v>0</v>
      </c>
      <c r="H29" s="5">
        <v>0</v>
      </c>
      <c r="I29" s="5">
        <v>0</v>
      </c>
      <c r="J29" s="5">
        <v>0</v>
      </c>
      <c r="K29" s="5">
        <v>58787796</v>
      </c>
      <c r="L29" s="73">
        <v>0</v>
      </c>
      <c r="M29" s="73"/>
      <c r="N29" s="73">
        <v>0</v>
      </c>
      <c r="O29" s="73"/>
      <c r="P29" s="5">
        <v>0</v>
      </c>
      <c r="Q29" s="5">
        <v>0</v>
      </c>
      <c r="R29" s="74">
        <v>0</v>
      </c>
      <c r="S29" s="74"/>
      <c r="T29" s="5">
        <v>0</v>
      </c>
      <c r="U29" s="5">
        <v>0</v>
      </c>
      <c r="V29" s="5">
        <v>0</v>
      </c>
      <c r="W29" s="5">
        <v>0</v>
      </c>
      <c r="X29" s="5">
        <v>58787796</v>
      </c>
      <c r="Y29" s="73">
        <v>0</v>
      </c>
      <c r="Z29" s="73"/>
    </row>
    <row r="30" spans="1:26" ht="21" customHeight="1">
      <c r="A30" s="71" t="s">
        <v>63</v>
      </c>
      <c r="B30" s="71"/>
      <c r="C30" s="72"/>
      <c r="D30" s="72"/>
      <c r="E30" s="4" t="s">
        <v>64</v>
      </c>
      <c r="F30" s="5">
        <v>26277779</v>
      </c>
      <c r="G30" s="5">
        <v>0</v>
      </c>
      <c r="H30" s="5">
        <v>0</v>
      </c>
      <c r="I30" s="5">
        <v>0</v>
      </c>
      <c r="J30" s="5">
        <v>0</v>
      </c>
      <c r="K30" s="5">
        <v>26277779</v>
      </c>
      <c r="L30" s="73">
        <v>1243627</v>
      </c>
      <c r="M30" s="73"/>
      <c r="N30" s="73">
        <v>0</v>
      </c>
      <c r="O30" s="73"/>
      <c r="P30" s="5">
        <v>1243627</v>
      </c>
      <c r="Q30" s="5">
        <v>1243627</v>
      </c>
      <c r="R30" s="74">
        <v>4.732618384529378</v>
      </c>
      <c r="S30" s="74"/>
      <c r="T30" s="5">
        <v>1243627</v>
      </c>
      <c r="U30" s="5">
        <v>0</v>
      </c>
      <c r="V30" s="5">
        <v>990089</v>
      </c>
      <c r="W30" s="5">
        <v>990089</v>
      </c>
      <c r="X30" s="5">
        <v>25034152</v>
      </c>
      <c r="Y30" s="73">
        <v>253538</v>
      </c>
      <c r="Z30" s="73"/>
    </row>
    <row r="31" spans="1:26" ht="28.5" customHeight="1">
      <c r="A31" s="71" t="s">
        <v>65</v>
      </c>
      <c r="B31" s="71"/>
      <c r="C31" s="72" t="s">
        <v>41</v>
      </c>
      <c r="D31" s="72"/>
      <c r="E31" s="4" t="s">
        <v>66</v>
      </c>
      <c r="F31" s="5">
        <v>11580829</v>
      </c>
      <c r="G31" s="5">
        <v>0</v>
      </c>
      <c r="H31" s="5">
        <v>0</v>
      </c>
      <c r="I31" s="5">
        <v>0</v>
      </c>
      <c r="J31" s="5">
        <v>0</v>
      </c>
      <c r="K31" s="5">
        <v>11580829</v>
      </c>
      <c r="L31" s="73">
        <v>1243627</v>
      </c>
      <c r="M31" s="73"/>
      <c r="N31" s="73">
        <v>0</v>
      </c>
      <c r="O31" s="73"/>
      <c r="P31" s="5">
        <v>1243627</v>
      </c>
      <c r="Q31" s="5">
        <v>1243627</v>
      </c>
      <c r="R31" s="74">
        <v>10.738669917326298</v>
      </c>
      <c r="S31" s="74"/>
      <c r="T31" s="5">
        <v>1243627</v>
      </c>
      <c r="U31" s="5">
        <v>0</v>
      </c>
      <c r="V31" s="5">
        <v>990089</v>
      </c>
      <c r="W31" s="5">
        <v>990089</v>
      </c>
      <c r="X31" s="5">
        <v>10337202</v>
      </c>
      <c r="Y31" s="73">
        <v>253538</v>
      </c>
      <c r="Z31" s="73"/>
    </row>
    <row r="32" spans="1:26" ht="21" customHeight="1">
      <c r="A32" s="71" t="s">
        <v>67</v>
      </c>
      <c r="B32" s="71"/>
      <c r="C32" s="72" t="s">
        <v>41</v>
      </c>
      <c r="D32" s="72"/>
      <c r="E32" s="4" t="s">
        <v>68</v>
      </c>
      <c r="F32" s="5">
        <v>14696950</v>
      </c>
      <c r="G32" s="5">
        <v>0</v>
      </c>
      <c r="H32" s="5">
        <v>0</v>
      </c>
      <c r="I32" s="5">
        <v>0</v>
      </c>
      <c r="J32" s="5">
        <v>0</v>
      </c>
      <c r="K32" s="5">
        <v>14696950</v>
      </c>
      <c r="L32" s="73">
        <v>0</v>
      </c>
      <c r="M32" s="73"/>
      <c r="N32" s="73">
        <v>0</v>
      </c>
      <c r="O32" s="73"/>
      <c r="P32" s="5">
        <v>0</v>
      </c>
      <c r="Q32" s="5">
        <v>0</v>
      </c>
      <c r="R32" s="74">
        <v>0</v>
      </c>
      <c r="S32" s="74"/>
      <c r="T32" s="5">
        <v>0</v>
      </c>
      <c r="U32" s="5">
        <v>0</v>
      </c>
      <c r="V32" s="5">
        <v>0</v>
      </c>
      <c r="W32" s="5">
        <v>0</v>
      </c>
      <c r="X32" s="5">
        <v>14696950</v>
      </c>
      <c r="Y32" s="73">
        <v>0</v>
      </c>
      <c r="Z32" s="73"/>
    </row>
    <row r="33" spans="1:26" ht="21" customHeight="1">
      <c r="A33" s="71" t="s">
        <v>69</v>
      </c>
      <c r="B33" s="71"/>
      <c r="C33" s="72"/>
      <c r="D33" s="72"/>
      <c r="E33" s="4" t="s">
        <v>70</v>
      </c>
      <c r="F33" s="5">
        <v>61089080</v>
      </c>
      <c r="G33" s="5">
        <v>0</v>
      </c>
      <c r="H33" s="5">
        <v>0</v>
      </c>
      <c r="I33" s="5">
        <v>14215936</v>
      </c>
      <c r="J33" s="5">
        <v>0</v>
      </c>
      <c r="K33" s="5">
        <v>75305016</v>
      </c>
      <c r="L33" s="73">
        <v>52071936</v>
      </c>
      <c r="M33" s="73"/>
      <c r="N33" s="73">
        <v>0</v>
      </c>
      <c r="O33" s="73"/>
      <c r="P33" s="5">
        <v>52071936</v>
      </c>
      <c r="Q33" s="5">
        <v>52071936</v>
      </c>
      <c r="R33" s="74">
        <v>69.14803125465109</v>
      </c>
      <c r="S33" s="74"/>
      <c r="T33" s="5">
        <v>52071936</v>
      </c>
      <c r="U33" s="5">
        <v>0</v>
      </c>
      <c r="V33" s="5">
        <v>0</v>
      </c>
      <c r="W33" s="5">
        <v>0</v>
      </c>
      <c r="X33" s="5">
        <v>23233080</v>
      </c>
      <c r="Y33" s="73">
        <v>52071936</v>
      </c>
      <c r="Z33" s="73"/>
    </row>
    <row r="34" spans="1:26" ht="21.75" customHeight="1">
      <c r="A34" s="71" t="s">
        <v>71</v>
      </c>
      <c r="B34" s="71"/>
      <c r="C34" s="72"/>
      <c r="D34" s="72"/>
      <c r="E34" s="4" t="s">
        <v>72</v>
      </c>
      <c r="F34" s="5">
        <v>3244800</v>
      </c>
      <c r="G34" s="5">
        <v>0</v>
      </c>
      <c r="H34" s="5">
        <v>0</v>
      </c>
      <c r="I34" s="5">
        <v>0</v>
      </c>
      <c r="J34" s="5">
        <v>0</v>
      </c>
      <c r="K34" s="5">
        <v>3244800</v>
      </c>
      <c r="L34" s="73">
        <v>0</v>
      </c>
      <c r="M34" s="73"/>
      <c r="N34" s="73">
        <v>0</v>
      </c>
      <c r="O34" s="73"/>
      <c r="P34" s="5">
        <v>0</v>
      </c>
      <c r="Q34" s="5">
        <v>0</v>
      </c>
      <c r="R34" s="74">
        <v>0</v>
      </c>
      <c r="S34" s="74"/>
      <c r="T34" s="5">
        <v>0</v>
      </c>
      <c r="U34" s="5">
        <v>0</v>
      </c>
      <c r="V34" s="5">
        <v>0</v>
      </c>
      <c r="W34" s="5">
        <v>0</v>
      </c>
      <c r="X34" s="5">
        <v>3244800</v>
      </c>
      <c r="Y34" s="73">
        <v>0</v>
      </c>
      <c r="Z34" s="73"/>
    </row>
    <row r="35" spans="1:26" ht="21" customHeight="1">
      <c r="A35" s="71" t="s">
        <v>73</v>
      </c>
      <c r="B35" s="71"/>
      <c r="C35" s="72" t="s">
        <v>41</v>
      </c>
      <c r="D35" s="72"/>
      <c r="E35" s="4" t="s">
        <v>74</v>
      </c>
      <c r="F35" s="5">
        <v>3244800</v>
      </c>
      <c r="G35" s="5">
        <v>0</v>
      </c>
      <c r="H35" s="5">
        <v>0</v>
      </c>
      <c r="I35" s="5">
        <v>0</v>
      </c>
      <c r="J35" s="5">
        <v>0</v>
      </c>
      <c r="K35" s="5">
        <v>3244800</v>
      </c>
      <c r="L35" s="73">
        <v>0</v>
      </c>
      <c r="M35" s="73"/>
      <c r="N35" s="73">
        <v>0</v>
      </c>
      <c r="O35" s="73"/>
      <c r="P35" s="5">
        <v>0</v>
      </c>
      <c r="Q35" s="5">
        <v>0</v>
      </c>
      <c r="R35" s="74">
        <v>0</v>
      </c>
      <c r="S35" s="74"/>
      <c r="T35" s="5">
        <v>0</v>
      </c>
      <c r="U35" s="5">
        <v>0</v>
      </c>
      <c r="V35" s="5">
        <v>0</v>
      </c>
      <c r="W35" s="5">
        <v>0</v>
      </c>
      <c r="X35" s="5">
        <v>3244800</v>
      </c>
      <c r="Y35" s="73">
        <v>0</v>
      </c>
      <c r="Z35" s="73"/>
    </row>
    <row r="36" spans="1:26" ht="21" customHeight="1">
      <c r="A36" s="71" t="s">
        <v>75</v>
      </c>
      <c r="B36" s="71"/>
      <c r="C36" s="72"/>
      <c r="D36" s="72"/>
      <c r="E36" s="4" t="s">
        <v>76</v>
      </c>
      <c r="F36" s="5">
        <v>52853320</v>
      </c>
      <c r="G36" s="5">
        <v>0</v>
      </c>
      <c r="H36" s="5">
        <v>0</v>
      </c>
      <c r="I36" s="5">
        <v>14215936</v>
      </c>
      <c r="J36" s="5">
        <v>0</v>
      </c>
      <c r="K36" s="5">
        <v>67069256</v>
      </c>
      <c r="L36" s="73">
        <v>52071936</v>
      </c>
      <c r="M36" s="73"/>
      <c r="N36" s="73">
        <v>0</v>
      </c>
      <c r="O36" s="73"/>
      <c r="P36" s="5">
        <v>52071936</v>
      </c>
      <c r="Q36" s="5">
        <v>52071936</v>
      </c>
      <c r="R36" s="74">
        <v>77.63905417409133</v>
      </c>
      <c r="S36" s="74"/>
      <c r="T36" s="5">
        <v>52071936</v>
      </c>
      <c r="U36" s="5">
        <v>0</v>
      </c>
      <c r="V36" s="5">
        <v>0</v>
      </c>
      <c r="W36" s="5">
        <v>0</v>
      </c>
      <c r="X36" s="5">
        <v>14997320</v>
      </c>
      <c r="Y36" s="73">
        <v>52071936</v>
      </c>
      <c r="Z36" s="73"/>
    </row>
    <row r="37" spans="1:26" ht="21" customHeight="1">
      <c r="A37" s="71" t="s">
        <v>77</v>
      </c>
      <c r="B37" s="71"/>
      <c r="C37" s="72" t="s">
        <v>41</v>
      </c>
      <c r="D37" s="72"/>
      <c r="E37" s="4" t="s">
        <v>78</v>
      </c>
      <c r="F37" s="5">
        <v>2018120</v>
      </c>
      <c r="G37" s="5">
        <v>0</v>
      </c>
      <c r="H37" s="5">
        <v>0</v>
      </c>
      <c r="I37" s="5">
        <v>0</v>
      </c>
      <c r="J37" s="5">
        <v>0</v>
      </c>
      <c r="K37" s="5">
        <v>2018120</v>
      </c>
      <c r="L37" s="73">
        <v>0</v>
      </c>
      <c r="M37" s="73"/>
      <c r="N37" s="73">
        <v>0</v>
      </c>
      <c r="O37" s="73"/>
      <c r="P37" s="5">
        <v>0</v>
      </c>
      <c r="Q37" s="5">
        <v>0</v>
      </c>
      <c r="R37" s="74">
        <v>0</v>
      </c>
      <c r="S37" s="74"/>
      <c r="T37" s="5">
        <v>0</v>
      </c>
      <c r="U37" s="5">
        <v>0</v>
      </c>
      <c r="V37" s="5">
        <v>0</v>
      </c>
      <c r="W37" s="5">
        <v>0</v>
      </c>
      <c r="X37" s="5">
        <v>2018120</v>
      </c>
      <c r="Y37" s="73">
        <v>0</v>
      </c>
      <c r="Z37" s="73"/>
    </row>
    <row r="38" spans="1:26" ht="21" customHeight="1">
      <c r="A38" s="71" t="s">
        <v>79</v>
      </c>
      <c r="B38" s="71"/>
      <c r="C38" s="72" t="s">
        <v>41</v>
      </c>
      <c r="D38" s="72"/>
      <c r="E38" s="4" t="s">
        <v>80</v>
      </c>
      <c r="F38" s="5">
        <v>9734400</v>
      </c>
      <c r="G38" s="5">
        <v>0</v>
      </c>
      <c r="H38" s="5">
        <v>0</v>
      </c>
      <c r="I38" s="5">
        <v>0</v>
      </c>
      <c r="J38" s="5">
        <v>0</v>
      </c>
      <c r="K38" s="5">
        <v>9734400</v>
      </c>
      <c r="L38" s="73">
        <v>0</v>
      </c>
      <c r="M38" s="73"/>
      <c r="N38" s="73">
        <v>0</v>
      </c>
      <c r="O38" s="73"/>
      <c r="P38" s="5">
        <v>0</v>
      </c>
      <c r="Q38" s="5">
        <v>0</v>
      </c>
      <c r="R38" s="74">
        <v>0</v>
      </c>
      <c r="S38" s="74"/>
      <c r="T38" s="5">
        <v>0</v>
      </c>
      <c r="U38" s="5">
        <v>0</v>
      </c>
      <c r="V38" s="5">
        <v>0</v>
      </c>
      <c r="W38" s="5">
        <v>0</v>
      </c>
      <c r="X38" s="5">
        <v>9734400</v>
      </c>
      <c r="Y38" s="73">
        <v>0</v>
      </c>
      <c r="Z38" s="73"/>
    </row>
    <row r="39" spans="1:26" ht="36.75" customHeight="1">
      <c r="A39" s="71" t="s">
        <v>81</v>
      </c>
      <c r="B39" s="71"/>
      <c r="C39" s="72" t="s">
        <v>41</v>
      </c>
      <c r="D39" s="72"/>
      <c r="E39" s="4" t="s">
        <v>82</v>
      </c>
      <c r="F39" s="5">
        <v>37856000</v>
      </c>
      <c r="G39" s="5">
        <v>0</v>
      </c>
      <c r="H39" s="5">
        <v>0</v>
      </c>
      <c r="I39" s="5">
        <v>14215936</v>
      </c>
      <c r="J39" s="5">
        <v>0</v>
      </c>
      <c r="K39" s="5">
        <v>52071936</v>
      </c>
      <c r="L39" s="73">
        <v>52071936</v>
      </c>
      <c r="M39" s="73"/>
      <c r="N39" s="73">
        <v>0</v>
      </c>
      <c r="O39" s="73"/>
      <c r="P39" s="5">
        <v>52071936</v>
      </c>
      <c r="Q39" s="5">
        <v>52071936</v>
      </c>
      <c r="R39" s="74">
        <v>100</v>
      </c>
      <c r="S39" s="74"/>
      <c r="T39" s="5">
        <v>52071936</v>
      </c>
      <c r="U39" s="5">
        <v>0</v>
      </c>
      <c r="V39" s="5">
        <v>0</v>
      </c>
      <c r="W39" s="5">
        <v>0</v>
      </c>
      <c r="X39" s="5">
        <v>0</v>
      </c>
      <c r="Y39" s="73">
        <v>52071936</v>
      </c>
      <c r="Z39" s="73"/>
    </row>
    <row r="40" spans="1:26" ht="21" customHeight="1">
      <c r="A40" s="71" t="s">
        <v>83</v>
      </c>
      <c r="B40" s="71"/>
      <c r="C40" s="72" t="s">
        <v>41</v>
      </c>
      <c r="D40" s="72"/>
      <c r="E40" s="4" t="s">
        <v>84</v>
      </c>
      <c r="F40" s="5">
        <v>3244800</v>
      </c>
      <c r="G40" s="5">
        <v>0</v>
      </c>
      <c r="H40" s="5">
        <v>0</v>
      </c>
      <c r="I40" s="5">
        <v>0</v>
      </c>
      <c r="J40" s="5">
        <v>0</v>
      </c>
      <c r="K40" s="5">
        <v>3244800</v>
      </c>
      <c r="L40" s="73">
        <v>0</v>
      </c>
      <c r="M40" s="73"/>
      <c r="N40" s="73">
        <v>0</v>
      </c>
      <c r="O40" s="73"/>
      <c r="P40" s="5">
        <v>0</v>
      </c>
      <c r="Q40" s="5">
        <v>0</v>
      </c>
      <c r="R40" s="74">
        <v>0</v>
      </c>
      <c r="S40" s="74"/>
      <c r="T40" s="5">
        <v>0</v>
      </c>
      <c r="U40" s="5">
        <v>0</v>
      </c>
      <c r="V40" s="5">
        <v>0</v>
      </c>
      <c r="W40" s="5">
        <v>0</v>
      </c>
      <c r="X40" s="5">
        <v>3244800</v>
      </c>
      <c r="Y40" s="73">
        <v>0</v>
      </c>
      <c r="Z40" s="73"/>
    </row>
    <row r="41" spans="1:26" ht="21" customHeight="1">
      <c r="A41" s="71" t="s">
        <v>85</v>
      </c>
      <c r="B41" s="71"/>
      <c r="C41" s="72"/>
      <c r="D41" s="72"/>
      <c r="E41" s="4" t="s">
        <v>86</v>
      </c>
      <c r="F41" s="5">
        <v>4990960</v>
      </c>
      <c r="G41" s="5">
        <v>0</v>
      </c>
      <c r="H41" s="5">
        <v>0</v>
      </c>
      <c r="I41" s="5">
        <v>0</v>
      </c>
      <c r="J41" s="5">
        <v>0</v>
      </c>
      <c r="K41" s="5">
        <v>4990960</v>
      </c>
      <c r="L41" s="73">
        <v>0</v>
      </c>
      <c r="M41" s="73"/>
      <c r="N41" s="73">
        <v>0</v>
      </c>
      <c r="O41" s="73"/>
      <c r="P41" s="5">
        <v>0</v>
      </c>
      <c r="Q41" s="5">
        <v>0</v>
      </c>
      <c r="R41" s="74">
        <v>0</v>
      </c>
      <c r="S41" s="74"/>
      <c r="T41" s="5">
        <v>0</v>
      </c>
      <c r="U41" s="5">
        <v>0</v>
      </c>
      <c r="V41" s="5">
        <v>0</v>
      </c>
      <c r="W41" s="5">
        <v>0</v>
      </c>
      <c r="X41" s="5">
        <v>4990960</v>
      </c>
      <c r="Y41" s="73">
        <v>0</v>
      </c>
      <c r="Z41" s="73"/>
    </row>
    <row r="42" spans="1:26" ht="21" customHeight="1">
      <c r="A42" s="71" t="s">
        <v>87</v>
      </c>
      <c r="B42" s="71"/>
      <c r="C42" s="72" t="s">
        <v>41</v>
      </c>
      <c r="D42" s="72"/>
      <c r="E42" s="4" t="s">
        <v>88</v>
      </c>
      <c r="F42" s="5">
        <v>4990960</v>
      </c>
      <c r="G42" s="5">
        <v>0</v>
      </c>
      <c r="H42" s="5">
        <v>0</v>
      </c>
      <c r="I42" s="5">
        <v>0</v>
      </c>
      <c r="J42" s="5">
        <v>0</v>
      </c>
      <c r="K42" s="5">
        <v>4990960</v>
      </c>
      <c r="L42" s="73">
        <v>0</v>
      </c>
      <c r="M42" s="73"/>
      <c r="N42" s="73">
        <v>0</v>
      </c>
      <c r="O42" s="73"/>
      <c r="P42" s="5">
        <v>0</v>
      </c>
      <c r="Q42" s="5">
        <v>0</v>
      </c>
      <c r="R42" s="74">
        <v>0</v>
      </c>
      <c r="S42" s="74"/>
      <c r="T42" s="5">
        <v>0</v>
      </c>
      <c r="U42" s="5">
        <v>0</v>
      </c>
      <c r="V42" s="5">
        <v>0</v>
      </c>
      <c r="W42" s="5">
        <v>0</v>
      </c>
      <c r="X42" s="5">
        <v>4990960</v>
      </c>
      <c r="Y42" s="73">
        <v>0</v>
      </c>
      <c r="Z42" s="73"/>
    </row>
    <row r="43" spans="1:26" ht="21.75" customHeight="1">
      <c r="A43" s="71" t="s">
        <v>89</v>
      </c>
      <c r="B43" s="71"/>
      <c r="C43" s="72"/>
      <c r="D43" s="72"/>
      <c r="E43" s="4" t="s">
        <v>90</v>
      </c>
      <c r="F43" s="5">
        <v>4008600000</v>
      </c>
      <c r="G43" s="5">
        <v>0</v>
      </c>
      <c r="H43" s="5">
        <v>0</v>
      </c>
      <c r="I43" s="5">
        <v>0</v>
      </c>
      <c r="J43" s="5">
        <v>0</v>
      </c>
      <c r="K43" s="5">
        <v>4008600000</v>
      </c>
      <c r="L43" s="73">
        <v>653867634</v>
      </c>
      <c r="M43" s="73"/>
      <c r="N43" s="73">
        <v>0</v>
      </c>
      <c r="O43" s="73"/>
      <c r="P43" s="5">
        <v>653867634</v>
      </c>
      <c r="Q43" s="5">
        <v>653867634</v>
      </c>
      <c r="R43" s="74">
        <v>16.31162086513995</v>
      </c>
      <c r="S43" s="74"/>
      <c r="T43" s="5">
        <v>0</v>
      </c>
      <c r="U43" s="5">
        <v>0</v>
      </c>
      <c r="V43" s="5">
        <v>0</v>
      </c>
      <c r="W43" s="5">
        <v>0</v>
      </c>
      <c r="X43" s="5">
        <v>3354732366</v>
      </c>
      <c r="Y43" s="73">
        <v>0</v>
      </c>
      <c r="Z43" s="73"/>
    </row>
    <row r="44" spans="1:26" ht="45" customHeight="1">
      <c r="A44" s="71" t="s">
        <v>91</v>
      </c>
      <c r="B44" s="71"/>
      <c r="C44" s="72"/>
      <c r="D44" s="72"/>
      <c r="E44" s="4" t="s">
        <v>92</v>
      </c>
      <c r="F44" s="5">
        <v>4008600000</v>
      </c>
      <c r="G44" s="5">
        <v>0</v>
      </c>
      <c r="H44" s="5">
        <v>0</v>
      </c>
      <c r="I44" s="5">
        <v>0</v>
      </c>
      <c r="J44" s="5">
        <v>0</v>
      </c>
      <c r="K44" s="5">
        <v>4008600000</v>
      </c>
      <c r="L44" s="73">
        <v>653867634</v>
      </c>
      <c r="M44" s="73"/>
      <c r="N44" s="73">
        <v>0</v>
      </c>
      <c r="O44" s="73"/>
      <c r="P44" s="5">
        <v>653867634</v>
      </c>
      <c r="Q44" s="5">
        <v>653867634</v>
      </c>
      <c r="R44" s="74">
        <v>16.31162086513995</v>
      </c>
      <c r="S44" s="74"/>
      <c r="T44" s="5">
        <v>0</v>
      </c>
      <c r="U44" s="5">
        <v>0</v>
      </c>
      <c r="V44" s="5">
        <v>0</v>
      </c>
      <c r="W44" s="5">
        <v>0</v>
      </c>
      <c r="X44" s="5">
        <v>3354732366</v>
      </c>
      <c r="Y44" s="73">
        <v>0</v>
      </c>
      <c r="Z44" s="73"/>
    </row>
    <row r="45" spans="1:26" ht="45" customHeight="1">
      <c r="A45" s="71" t="s">
        <v>93</v>
      </c>
      <c r="B45" s="71"/>
      <c r="C45" s="72"/>
      <c r="D45" s="72"/>
      <c r="E45" s="4" t="s">
        <v>94</v>
      </c>
      <c r="F45" s="5">
        <v>1636600000</v>
      </c>
      <c r="G45" s="5">
        <v>0</v>
      </c>
      <c r="H45" s="5">
        <v>0</v>
      </c>
      <c r="I45" s="5">
        <v>0</v>
      </c>
      <c r="J45" s="5">
        <v>0</v>
      </c>
      <c r="K45" s="5">
        <v>1636600000</v>
      </c>
      <c r="L45" s="73">
        <v>0</v>
      </c>
      <c r="M45" s="73"/>
      <c r="N45" s="73">
        <v>0</v>
      </c>
      <c r="O45" s="73"/>
      <c r="P45" s="5">
        <v>0</v>
      </c>
      <c r="Q45" s="5">
        <v>0</v>
      </c>
      <c r="R45" s="74">
        <v>0</v>
      </c>
      <c r="S45" s="74"/>
      <c r="T45" s="5">
        <v>0</v>
      </c>
      <c r="U45" s="5">
        <v>0</v>
      </c>
      <c r="V45" s="5">
        <v>0</v>
      </c>
      <c r="W45" s="5">
        <v>0</v>
      </c>
      <c r="X45" s="5">
        <v>1636600000</v>
      </c>
      <c r="Y45" s="73">
        <v>0</v>
      </c>
      <c r="Z45" s="73"/>
    </row>
    <row r="46" spans="1:26" ht="104.25" customHeight="1">
      <c r="A46" s="71" t="s">
        <v>95</v>
      </c>
      <c r="B46" s="71"/>
      <c r="C46" s="72"/>
      <c r="D46" s="72"/>
      <c r="E46" s="4" t="s">
        <v>96</v>
      </c>
      <c r="F46" s="5">
        <v>1636600000</v>
      </c>
      <c r="G46" s="5">
        <v>0</v>
      </c>
      <c r="H46" s="5">
        <v>0</v>
      </c>
      <c r="I46" s="5">
        <v>0</v>
      </c>
      <c r="J46" s="5">
        <v>0</v>
      </c>
      <c r="K46" s="5">
        <v>1636600000</v>
      </c>
      <c r="L46" s="73">
        <v>0</v>
      </c>
      <c r="M46" s="73"/>
      <c r="N46" s="73">
        <v>0</v>
      </c>
      <c r="O46" s="73"/>
      <c r="P46" s="5">
        <v>0</v>
      </c>
      <c r="Q46" s="5">
        <v>0</v>
      </c>
      <c r="R46" s="74">
        <v>0</v>
      </c>
      <c r="S46" s="74"/>
      <c r="T46" s="5">
        <v>0</v>
      </c>
      <c r="U46" s="5">
        <v>0</v>
      </c>
      <c r="V46" s="5">
        <v>0</v>
      </c>
      <c r="W46" s="5">
        <v>0</v>
      </c>
      <c r="X46" s="5">
        <v>1636600000</v>
      </c>
      <c r="Y46" s="73">
        <v>0</v>
      </c>
      <c r="Z46" s="73"/>
    </row>
    <row r="47" spans="1:26" ht="21.75" customHeight="1">
      <c r="A47" s="71" t="s">
        <v>97</v>
      </c>
      <c r="B47" s="71"/>
      <c r="C47" s="72"/>
      <c r="D47" s="72"/>
      <c r="E47" s="4" t="s">
        <v>98</v>
      </c>
      <c r="F47" s="5">
        <v>1636600000</v>
      </c>
      <c r="G47" s="5">
        <v>0</v>
      </c>
      <c r="H47" s="5">
        <v>0</v>
      </c>
      <c r="I47" s="5">
        <v>0</v>
      </c>
      <c r="J47" s="5">
        <v>0</v>
      </c>
      <c r="K47" s="5">
        <v>1636600000</v>
      </c>
      <c r="L47" s="73">
        <v>0</v>
      </c>
      <c r="M47" s="73"/>
      <c r="N47" s="73">
        <v>0</v>
      </c>
      <c r="O47" s="73"/>
      <c r="P47" s="5">
        <v>0</v>
      </c>
      <c r="Q47" s="5">
        <v>0</v>
      </c>
      <c r="R47" s="74">
        <v>0</v>
      </c>
      <c r="S47" s="74"/>
      <c r="T47" s="5">
        <v>0</v>
      </c>
      <c r="U47" s="5">
        <v>0</v>
      </c>
      <c r="V47" s="5">
        <v>0</v>
      </c>
      <c r="W47" s="5">
        <v>0</v>
      </c>
      <c r="X47" s="5">
        <v>1636600000</v>
      </c>
      <c r="Y47" s="73">
        <v>0</v>
      </c>
      <c r="Z47" s="73"/>
    </row>
    <row r="48" spans="1:26" ht="21" customHeight="1">
      <c r="A48" s="71" t="s">
        <v>99</v>
      </c>
      <c r="B48" s="71"/>
      <c r="C48" s="72" t="s">
        <v>100</v>
      </c>
      <c r="D48" s="72"/>
      <c r="E48" s="4" t="s">
        <v>98</v>
      </c>
      <c r="F48" s="5">
        <v>1636600000</v>
      </c>
      <c r="G48" s="5">
        <v>0</v>
      </c>
      <c r="H48" s="5">
        <v>0</v>
      </c>
      <c r="I48" s="5">
        <v>0</v>
      </c>
      <c r="J48" s="5">
        <v>0</v>
      </c>
      <c r="K48" s="5">
        <v>1636600000</v>
      </c>
      <c r="L48" s="73">
        <v>0</v>
      </c>
      <c r="M48" s="73"/>
      <c r="N48" s="73">
        <v>0</v>
      </c>
      <c r="O48" s="73"/>
      <c r="P48" s="5">
        <v>0</v>
      </c>
      <c r="Q48" s="5">
        <v>0</v>
      </c>
      <c r="R48" s="74">
        <v>0</v>
      </c>
      <c r="S48" s="74"/>
      <c r="T48" s="5">
        <v>0</v>
      </c>
      <c r="U48" s="5">
        <v>0</v>
      </c>
      <c r="V48" s="5">
        <v>0</v>
      </c>
      <c r="W48" s="5">
        <v>0</v>
      </c>
      <c r="X48" s="5">
        <v>1636600000</v>
      </c>
      <c r="Y48" s="73">
        <v>0</v>
      </c>
      <c r="Z48" s="73"/>
    </row>
    <row r="49" spans="1:26" ht="27.75" customHeight="1">
      <c r="A49" s="71" t="s">
        <v>101</v>
      </c>
      <c r="B49" s="71"/>
      <c r="C49" s="72"/>
      <c r="D49" s="72"/>
      <c r="E49" s="4" t="s">
        <v>102</v>
      </c>
      <c r="F49" s="5">
        <v>2372000000</v>
      </c>
      <c r="G49" s="5">
        <v>0</v>
      </c>
      <c r="H49" s="5">
        <v>0</v>
      </c>
      <c r="I49" s="5">
        <v>0</v>
      </c>
      <c r="J49" s="5">
        <v>0</v>
      </c>
      <c r="K49" s="5">
        <v>2372000000</v>
      </c>
      <c r="L49" s="73">
        <v>653867634</v>
      </c>
      <c r="M49" s="73"/>
      <c r="N49" s="73">
        <v>0</v>
      </c>
      <c r="O49" s="73"/>
      <c r="P49" s="5">
        <v>653867634</v>
      </c>
      <c r="Q49" s="5">
        <v>653867634</v>
      </c>
      <c r="R49" s="74">
        <v>27.566089123102866</v>
      </c>
      <c r="S49" s="74"/>
      <c r="T49" s="5">
        <v>0</v>
      </c>
      <c r="U49" s="5">
        <v>0</v>
      </c>
      <c r="V49" s="5">
        <v>0</v>
      </c>
      <c r="W49" s="5">
        <v>0</v>
      </c>
      <c r="X49" s="5">
        <v>1718132366</v>
      </c>
      <c r="Y49" s="73">
        <v>0</v>
      </c>
      <c r="Z49" s="73"/>
    </row>
    <row r="50" spans="1:26" ht="62.25" customHeight="1">
      <c r="A50" s="71" t="s">
        <v>103</v>
      </c>
      <c r="B50" s="71"/>
      <c r="C50" s="72"/>
      <c r="D50" s="72"/>
      <c r="E50" s="4" t="s">
        <v>104</v>
      </c>
      <c r="F50" s="5">
        <v>2372000000</v>
      </c>
      <c r="G50" s="5">
        <v>0</v>
      </c>
      <c r="H50" s="5">
        <v>0</v>
      </c>
      <c r="I50" s="5">
        <v>0</v>
      </c>
      <c r="J50" s="5">
        <v>0</v>
      </c>
      <c r="K50" s="5">
        <v>2372000000</v>
      </c>
      <c r="L50" s="73">
        <v>653867634</v>
      </c>
      <c r="M50" s="73"/>
      <c r="N50" s="73">
        <v>0</v>
      </c>
      <c r="O50" s="73"/>
      <c r="P50" s="5">
        <v>653867634</v>
      </c>
      <c r="Q50" s="5">
        <v>653867634</v>
      </c>
      <c r="R50" s="74">
        <v>27.566089123102866</v>
      </c>
      <c r="S50" s="74"/>
      <c r="T50" s="5">
        <v>0</v>
      </c>
      <c r="U50" s="5">
        <v>0</v>
      </c>
      <c r="V50" s="5">
        <v>0</v>
      </c>
      <c r="W50" s="5">
        <v>0</v>
      </c>
      <c r="X50" s="5">
        <v>1718132366</v>
      </c>
      <c r="Y50" s="73">
        <v>0</v>
      </c>
      <c r="Z50" s="73"/>
    </row>
    <row r="51" spans="1:26" ht="62.25" customHeight="1">
      <c r="A51" s="71" t="s">
        <v>105</v>
      </c>
      <c r="B51" s="71"/>
      <c r="C51" s="72"/>
      <c r="D51" s="72"/>
      <c r="E51" s="4" t="s">
        <v>106</v>
      </c>
      <c r="F51" s="5">
        <v>2372000000</v>
      </c>
      <c r="G51" s="5">
        <v>0</v>
      </c>
      <c r="H51" s="5">
        <v>0</v>
      </c>
      <c r="I51" s="5">
        <v>0</v>
      </c>
      <c r="J51" s="5">
        <v>0</v>
      </c>
      <c r="K51" s="5">
        <v>2372000000</v>
      </c>
      <c r="L51" s="73">
        <v>653867634</v>
      </c>
      <c r="M51" s="73"/>
      <c r="N51" s="73">
        <v>0</v>
      </c>
      <c r="O51" s="73"/>
      <c r="P51" s="5">
        <v>653867634</v>
      </c>
      <c r="Q51" s="5">
        <v>653867634</v>
      </c>
      <c r="R51" s="74">
        <v>27.566089123102866</v>
      </c>
      <c r="S51" s="74"/>
      <c r="T51" s="5">
        <v>0</v>
      </c>
      <c r="U51" s="5">
        <v>0</v>
      </c>
      <c r="V51" s="5">
        <v>0</v>
      </c>
      <c r="W51" s="5">
        <v>0</v>
      </c>
      <c r="X51" s="5">
        <v>1718132366</v>
      </c>
      <c r="Y51" s="73">
        <v>0</v>
      </c>
      <c r="Z51" s="73"/>
    </row>
    <row r="52" spans="1:26" ht="54" customHeight="1">
      <c r="A52" s="71" t="s">
        <v>107</v>
      </c>
      <c r="B52" s="71"/>
      <c r="C52" s="72" t="s">
        <v>100</v>
      </c>
      <c r="D52" s="72"/>
      <c r="E52" s="4" t="s">
        <v>108</v>
      </c>
      <c r="F52" s="5">
        <v>2372000000</v>
      </c>
      <c r="G52" s="5">
        <v>0</v>
      </c>
      <c r="H52" s="5">
        <v>0</v>
      </c>
      <c r="I52" s="5">
        <v>0</v>
      </c>
      <c r="J52" s="5">
        <v>0</v>
      </c>
      <c r="K52" s="5">
        <v>2372000000</v>
      </c>
      <c r="L52" s="73">
        <v>653867634</v>
      </c>
      <c r="M52" s="73"/>
      <c r="N52" s="73">
        <v>0</v>
      </c>
      <c r="O52" s="73"/>
      <c r="P52" s="5">
        <v>653867634</v>
      </c>
      <c r="Q52" s="5">
        <v>653867634</v>
      </c>
      <c r="R52" s="74">
        <v>27.566089123102866</v>
      </c>
      <c r="S52" s="74"/>
      <c r="T52" s="5">
        <v>0</v>
      </c>
      <c r="U52" s="5">
        <v>0</v>
      </c>
      <c r="V52" s="5">
        <v>0</v>
      </c>
      <c r="W52" s="5">
        <v>0</v>
      </c>
      <c r="X52" s="5">
        <v>1718132366</v>
      </c>
      <c r="Y52" s="73">
        <v>0</v>
      </c>
      <c r="Z52" s="73"/>
    </row>
    <row r="53" spans="1:26" ht="21" customHeight="1">
      <c r="A53" s="71" t="s">
        <v>109</v>
      </c>
      <c r="B53" s="71"/>
      <c r="C53" s="72"/>
      <c r="D53" s="72"/>
      <c r="E53" s="4" t="s">
        <v>110</v>
      </c>
      <c r="F53" s="5">
        <v>3139432439</v>
      </c>
      <c r="G53" s="5">
        <v>0</v>
      </c>
      <c r="H53" s="5">
        <v>0</v>
      </c>
      <c r="I53" s="5">
        <v>450241843</v>
      </c>
      <c r="J53" s="5">
        <v>0</v>
      </c>
      <c r="K53" s="5">
        <v>3589674282</v>
      </c>
      <c r="L53" s="73">
        <v>1042193835</v>
      </c>
      <c r="M53" s="73"/>
      <c r="N53" s="73">
        <v>0</v>
      </c>
      <c r="O53" s="73"/>
      <c r="P53" s="5">
        <v>802061921</v>
      </c>
      <c r="Q53" s="5">
        <v>802061921</v>
      </c>
      <c r="R53" s="74">
        <v>22.343584904676316</v>
      </c>
      <c r="S53" s="74"/>
      <c r="T53" s="5">
        <v>73275259</v>
      </c>
      <c r="U53" s="5">
        <v>0</v>
      </c>
      <c r="V53" s="5">
        <v>73275259</v>
      </c>
      <c r="W53" s="5">
        <v>73275259</v>
      </c>
      <c r="X53" s="5">
        <v>2547480447</v>
      </c>
      <c r="Y53" s="73">
        <v>0</v>
      </c>
      <c r="Z53" s="73"/>
    </row>
    <row r="54" spans="1:26" ht="21" customHeight="1">
      <c r="A54" s="71" t="s">
        <v>111</v>
      </c>
      <c r="B54" s="71"/>
      <c r="C54" s="72"/>
      <c r="D54" s="72"/>
      <c r="E54" s="4" t="s">
        <v>31</v>
      </c>
      <c r="F54" s="5">
        <v>2697432439</v>
      </c>
      <c r="G54" s="5">
        <v>0</v>
      </c>
      <c r="H54" s="5">
        <v>0</v>
      </c>
      <c r="I54" s="5">
        <v>0</v>
      </c>
      <c r="J54" s="5">
        <v>0</v>
      </c>
      <c r="K54" s="5">
        <v>2697432439</v>
      </c>
      <c r="L54" s="73">
        <v>723739509</v>
      </c>
      <c r="M54" s="73"/>
      <c r="N54" s="73">
        <v>0</v>
      </c>
      <c r="O54" s="73"/>
      <c r="P54" s="5">
        <v>723739509</v>
      </c>
      <c r="Q54" s="5">
        <v>723739509</v>
      </c>
      <c r="R54" s="74">
        <v>26.83068159691543</v>
      </c>
      <c r="S54" s="74"/>
      <c r="T54" s="5">
        <v>73275259</v>
      </c>
      <c r="U54" s="5">
        <v>0</v>
      </c>
      <c r="V54" s="5">
        <v>73275259</v>
      </c>
      <c r="W54" s="5">
        <v>73275259</v>
      </c>
      <c r="X54" s="5">
        <v>1973692930</v>
      </c>
      <c r="Y54" s="73">
        <v>0</v>
      </c>
      <c r="Z54" s="73"/>
    </row>
    <row r="55" spans="1:26" ht="21" customHeight="1">
      <c r="A55" s="71" t="s">
        <v>112</v>
      </c>
      <c r="B55" s="71"/>
      <c r="C55" s="72"/>
      <c r="D55" s="72"/>
      <c r="E55" s="4" t="s">
        <v>33</v>
      </c>
      <c r="F55" s="5">
        <v>2697432439</v>
      </c>
      <c r="G55" s="5">
        <v>0</v>
      </c>
      <c r="H55" s="5">
        <v>0</v>
      </c>
      <c r="I55" s="5">
        <v>0</v>
      </c>
      <c r="J55" s="5">
        <v>0</v>
      </c>
      <c r="K55" s="5">
        <v>2697432439</v>
      </c>
      <c r="L55" s="73">
        <v>723739509</v>
      </c>
      <c r="M55" s="73"/>
      <c r="N55" s="73">
        <v>0</v>
      </c>
      <c r="O55" s="73"/>
      <c r="P55" s="5">
        <v>723739509</v>
      </c>
      <c r="Q55" s="5">
        <v>723739509</v>
      </c>
      <c r="R55" s="74">
        <v>26.83068159691543</v>
      </c>
      <c r="S55" s="74"/>
      <c r="T55" s="5">
        <v>73275259</v>
      </c>
      <c r="U55" s="5">
        <v>0</v>
      </c>
      <c r="V55" s="5">
        <v>73275259</v>
      </c>
      <c r="W55" s="5">
        <v>73275259</v>
      </c>
      <c r="X55" s="5">
        <v>1973692930</v>
      </c>
      <c r="Y55" s="73">
        <v>0</v>
      </c>
      <c r="Z55" s="73"/>
    </row>
    <row r="56" spans="1:26" ht="21" customHeight="1">
      <c r="A56" s="71" t="s">
        <v>113</v>
      </c>
      <c r="B56" s="71"/>
      <c r="C56" s="72"/>
      <c r="D56" s="72"/>
      <c r="E56" s="4" t="s">
        <v>35</v>
      </c>
      <c r="F56" s="5">
        <v>2697432439</v>
      </c>
      <c r="G56" s="5">
        <v>0</v>
      </c>
      <c r="H56" s="5">
        <v>0</v>
      </c>
      <c r="I56" s="5">
        <v>0</v>
      </c>
      <c r="J56" s="5">
        <v>0</v>
      </c>
      <c r="K56" s="5">
        <v>2697432439</v>
      </c>
      <c r="L56" s="73">
        <v>723739509</v>
      </c>
      <c r="M56" s="73"/>
      <c r="N56" s="73">
        <v>0</v>
      </c>
      <c r="O56" s="73"/>
      <c r="P56" s="5">
        <v>723739509</v>
      </c>
      <c r="Q56" s="5">
        <v>723739509</v>
      </c>
      <c r="R56" s="74">
        <v>26.83068159691543</v>
      </c>
      <c r="S56" s="74"/>
      <c r="T56" s="5">
        <v>73275259</v>
      </c>
      <c r="U56" s="5">
        <v>0</v>
      </c>
      <c r="V56" s="5">
        <v>73275259</v>
      </c>
      <c r="W56" s="5">
        <v>73275259</v>
      </c>
      <c r="X56" s="5">
        <v>1973692930</v>
      </c>
      <c r="Y56" s="73">
        <v>0</v>
      </c>
      <c r="Z56" s="73"/>
    </row>
    <row r="57" spans="1:26" ht="21" customHeight="1">
      <c r="A57" s="71" t="s">
        <v>114</v>
      </c>
      <c r="B57" s="71"/>
      <c r="C57" s="72"/>
      <c r="D57" s="72"/>
      <c r="E57" s="4" t="s">
        <v>37</v>
      </c>
      <c r="F57" s="5">
        <v>1352095641</v>
      </c>
      <c r="G57" s="5">
        <v>0</v>
      </c>
      <c r="H57" s="5">
        <v>0</v>
      </c>
      <c r="I57" s="5">
        <v>0</v>
      </c>
      <c r="J57" s="5">
        <v>0</v>
      </c>
      <c r="K57" s="5">
        <v>1352095641</v>
      </c>
      <c r="L57" s="73">
        <v>73275259</v>
      </c>
      <c r="M57" s="73"/>
      <c r="N57" s="73">
        <v>0</v>
      </c>
      <c r="O57" s="73"/>
      <c r="P57" s="5">
        <v>73275259</v>
      </c>
      <c r="Q57" s="5">
        <v>73275259</v>
      </c>
      <c r="R57" s="74">
        <v>5.419384308184453</v>
      </c>
      <c r="S57" s="74"/>
      <c r="T57" s="5">
        <v>73275259</v>
      </c>
      <c r="U57" s="5">
        <v>0</v>
      </c>
      <c r="V57" s="5">
        <v>73275259</v>
      </c>
      <c r="W57" s="5">
        <v>73275259</v>
      </c>
      <c r="X57" s="5">
        <v>1278820382</v>
      </c>
      <c r="Y57" s="73">
        <v>0</v>
      </c>
      <c r="Z57" s="73"/>
    </row>
    <row r="58" spans="1:26" ht="36.75" customHeight="1">
      <c r="A58" s="71" t="s">
        <v>115</v>
      </c>
      <c r="B58" s="71"/>
      <c r="C58" s="72"/>
      <c r="D58" s="72"/>
      <c r="E58" s="4" t="s">
        <v>39</v>
      </c>
      <c r="F58" s="5">
        <v>1346208248</v>
      </c>
      <c r="G58" s="5">
        <v>0</v>
      </c>
      <c r="H58" s="5">
        <v>0</v>
      </c>
      <c r="I58" s="5">
        <v>0</v>
      </c>
      <c r="J58" s="5">
        <v>0</v>
      </c>
      <c r="K58" s="5">
        <v>1346208248</v>
      </c>
      <c r="L58" s="73">
        <v>73275259</v>
      </c>
      <c r="M58" s="73"/>
      <c r="N58" s="73">
        <v>0</v>
      </c>
      <c r="O58" s="73"/>
      <c r="P58" s="5">
        <v>73275259</v>
      </c>
      <c r="Q58" s="5">
        <v>73275259</v>
      </c>
      <c r="R58" s="74">
        <v>5.443084983980874</v>
      </c>
      <c r="S58" s="74"/>
      <c r="T58" s="5">
        <v>73275259</v>
      </c>
      <c r="U58" s="5">
        <v>0</v>
      </c>
      <c r="V58" s="5">
        <v>73275259</v>
      </c>
      <c r="W58" s="5">
        <v>73275259</v>
      </c>
      <c r="X58" s="5">
        <v>1272932989</v>
      </c>
      <c r="Y58" s="73">
        <v>0</v>
      </c>
      <c r="Z58" s="73"/>
    </row>
    <row r="59" spans="1:26" ht="21.75" customHeight="1">
      <c r="A59" s="71" t="s">
        <v>116</v>
      </c>
      <c r="B59" s="71"/>
      <c r="C59" s="72" t="s">
        <v>41</v>
      </c>
      <c r="D59" s="72"/>
      <c r="E59" s="4" t="s">
        <v>42</v>
      </c>
      <c r="F59" s="5">
        <v>994969359</v>
      </c>
      <c r="G59" s="5">
        <v>0</v>
      </c>
      <c r="H59" s="5">
        <v>0</v>
      </c>
      <c r="I59" s="5">
        <v>0</v>
      </c>
      <c r="J59" s="5">
        <v>0</v>
      </c>
      <c r="K59" s="5">
        <v>994969359</v>
      </c>
      <c r="L59" s="73">
        <v>68339079</v>
      </c>
      <c r="M59" s="73"/>
      <c r="N59" s="73">
        <v>0</v>
      </c>
      <c r="O59" s="73"/>
      <c r="P59" s="5">
        <v>68339079</v>
      </c>
      <c r="Q59" s="5">
        <v>68339079</v>
      </c>
      <c r="R59" s="74">
        <v>6.868460659802088</v>
      </c>
      <c r="S59" s="74"/>
      <c r="T59" s="5">
        <v>68339079</v>
      </c>
      <c r="U59" s="5">
        <v>0</v>
      </c>
      <c r="V59" s="5">
        <v>68339079</v>
      </c>
      <c r="W59" s="5">
        <v>68339079</v>
      </c>
      <c r="X59" s="5">
        <v>926630280</v>
      </c>
      <c r="Y59" s="73">
        <v>0</v>
      </c>
      <c r="Z59" s="73"/>
    </row>
    <row r="60" spans="1:26" ht="21" customHeight="1">
      <c r="A60" s="71" t="s">
        <v>117</v>
      </c>
      <c r="B60" s="71"/>
      <c r="C60" s="72" t="s">
        <v>41</v>
      </c>
      <c r="D60" s="72"/>
      <c r="E60" s="4" t="s">
        <v>44</v>
      </c>
      <c r="F60" s="5">
        <v>2931989</v>
      </c>
      <c r="G60" s="5">
        <v>0</v>
      </c>
      <c r="H60" s="5">
        <v>0</v>
      </c>
      <c r="I60" s="5">
        <v>0</v>
      </c>
      <c r="J60" s="5">
        <v>0</v>
      </c>
      <c r="K60" s="5">
        <v>2931989</v>
      </c>
      <c r="L60" s="73">
        <v>0</v>
      </c>
      <c r="M60" s="73"/>
      <c r="N60" s="73">
        <v>0</v>
      </c>
      <c r="O60" s="73"/>
      <c r="P60" s="5">
        <v>0</v>
      </c>
      <c r="Q60" s="5">
        <v>0</v>
      </c>
      <c r="R60" s="74">
        <v>0</v>
      </c>
      <c r="S60" s="74"/>
      <c r="T60" s="5">
        <v>0</v>
      </c>
      <c r="U60" s="5">
        <v>0</v>
      </c>
      <c r="V60" s="5">
        <v>0</v>
      </c>
      <c r="W60" s="5">
        <v>0</v>
      </c>
      <c r="X60" s="5">
        <v>2931989</v>
      </c>
      <c r="Y60" s="73">
        <v>0</v>
      </c>
      <c r="Z60" s="73"/>
    </row>
    <row r="61" spans="1:26" ht="21" customHeight="1">
      <c r="A61" s="71" t="s">
        <v>118</v>
      </c>
      <c r="B61" s="71"/>
      <c r="C61" s="72" t="s">
        <v>41</v>
      </c>
      <c r="D61" s="72"/>
      <c r="E61" s="4" t="s">
        <v>46</v>
      </c>
      <c r="F61" s="5">
        <v>49318307</v>
      </c>
      <c r="G61" s="5">
        <v>0</v>
      </c>
      <c r="H61" s="5">
        <v>0</v>
      </c>
      <c r="I61" s="5">
        <v>0</v>
      </c>
      <c r="J61" s="5">
        <v>0</v>
      </c>
      <c r="K61" s="5">
        <v>49318307</v>
      </c>
      <c r="L61" s="73">
        <v>0</v>
      </c>
      <c r="M61" s="73"/>
      <c r="N61" s="73">
        <v>0</v>
      </c>
      <c r="O61" s="73"/>
      <c r="P61" s="5">
        <v>0</v>
      </c>
      <c r="Q61" s="5">
        <v>0</v>
      </c>
      <c r="R61" s="74">
        <v>0</v>
      </c>
      <c r="S61" s="74"/>
      <c r="T61" s="5">
        <v>0</v>
      </c>
      <c r="U61" s="5">
        <v>0</v>
      </c>
      <c r="V61" s="5">
        <v>0</v>
      </c>
      <c r="W61" s="5">
        <v>0</v>
      </c>
      <c r="X61" s="5">
        <v>49318307</v>
      </c>
      <c r="Y61" s="73">
        <v>0</v>
      </c>
      <c r="Z61" s="73"/>
    </row>
    <row r="62" spans="1:26" ht="21" customHeight="1">
      <c r="A62" s="71" t="s">
        <v>119</v>
      </c>
      <c r="B62" s="71"/>
      <c r="C62" s="72" t="s">
        <v>41</v>
      </c>
      <c r="D62" s="72"/>
      <c r="E62" s="4" t="s">
        <v>48</v>
      </c>
      <c r="F62" s="5">
        <v>102746465</v>
      </c>
      <c r="G62" s="5">
        <v>0</v>
      </c>
      <c r="H62" s="5">
        <v>0</v>
      </c>
      <c r="I62" s="5">
        <v>0</v>
      </c>
      <c r="J62" s="5">
        <v>0</v>
      </c>
      <c r="K62" s="5">
        <v>102746465</v>
      </c>
      <c r="L62" s="73">
        <v>0</v>
      </c>
      <c r="M62" s="73"/>
      <c r="N62" s="73">
        <v>0</v>
      </c>
      <c r="O62" s="73"/>
      <c r="P62" s="5">
        <v>0</v>
      </c>
      <c r="Q62" s="5">
        <v>0</v>
      </c>
      <c r="R62" s="74">
        <v>0</v>
      </c>
      <c r="S62" s="74"/>
      <c r="T62" s="5">
        <v>0</v>
      </c>
      <c r="U62" s="5">
        <v>0</v>
      </c>
      <c r="V62" s="5">
        <v>0</v>
      </c>
      <c r="W62" s="5">
        <v>0</v>
      </c>
      <c r="X62" s="5">
        <v>102746465</v>
      </c>
      <c r="Y62" s="73">
        <v>0</v>
      </c>
      <c r="Z62" s="73"/>
    </row>
    <row r="63" spans="1:26" ht="21" customHeight="1">
      <c r="A63" s="71" t="s">
        <v>120</v>
      </c>
      <c r="B63" s="71"/>
      <c r="C63" s="72" t="s">
        <v>41</v>
      </c>
      <c r="D63" s="72"/>
      <c r="E63" s="4" t="s">
        <v>50</v>
      </c>
      <c r="F63" s="5">
        <v>72333510</v>
      </c>
      <c r="G63" s="5">
        <v>0</v>
      </c>
      <c r="H63" s="5">
        <v>0</v>
      </c>
      <c r="I63" s="5">
        <v>0</v>
      </c>
      <c r="J63" s="5">
        <v>0</v>
      </c>
      <c r="K63" s="5">
        <v>72333510</v>
      </c>
      <c r="L63" s="73">
        <v>0</v>
      </c>
      <c r="M63" s="73"/>
      <c r="N63" s="73">
        <v>0</v>
      </c>
      <c r="O63" s="73"/>
      <c r="P63" s="5">
        <v>0</v>
      </c>
      <c r="Q63" s="5">
        <v>0</v>
      </c>
      <c r="R63" s="74">
        <v>0</v>
      </c>
      <c r="S63" s="74"/>
      <c r="T63" s="5">
        <v>0</v>
      </c>
      <c r="U63" s="5">
        <v>0</v>
      </c>
      <c r="V63" s="5">
        <v>0</v>
      </c>
      <c r="W63" s="5">
        <v>0</v>
      </c>
      <c r="X63" s="5">
        <v>72333510</v>
      </c>
      <c r="Y63" s="73">
        <v>0</v>
      </c>
      <c r="Z63" s="73"/>
    </row>
    <row r="64" spans="1:26" ht="21" customHeight="1">
      <c r="A64" s="71" t="s">
        <v>121</v>
      </c>
      <c r="B64" s="71"/>
      <c r="C64" s="72" t="s">
        <v>41</v>
      </c>
      <c r="D64" s="72"/>
      <c r="E64" s="4" t="s">
        <v>52</v>
      </c>
      <c r="F64" s="5">
        <v>16348020</v>
      </c>
      <c r="G64" s="5">
        <v>0</v>
      </c>
      <c r="H64" s="5">
        <v>0</v>
      </c>
      <c r="I64" s="5">
        <v>0</v>
      </c>
      <c r="J64" s="5">
        <v>0</v>
      </c>
      <c r="K64" s="5">
        <v>16348020</v>
      </c>
      <c r="L64" s="73">
        <v>1127965</v>
      </c>
      <c r="M64" s="73"/>
      <c r="N64" s="73">
        <v>0</v>
      </c>
      <c r="O64" s="73"/>
      <c r="P64" s="5">
        <v>1127965</v>
      </c>
      <c r="Q64" s="5">
        <v>1127965</v>
      </c>
      <c r="R64" s="74">
        <v>6.899704062020967</v>
      </c>
      <c r="S64" s="74"/>
      <c r="T64" s="5">
        <v>1127965</v>
      </c>
      <c r="U64" s="5">
        <v>0</v>
      </c>
      <c r="V64" s="5">
        <v>1127965</v>
      </c>
      <c r="W64" s="5">
        <v>1127965</v>
      </c>
      <c r="X64" s="5">
        <v>15220055</v>
      </c>
      <c r="Y64" s="73">
        <v>0</v>
      </c>
      <c r="Z64" s="73"/>
    </row>
    <row r="65" spans="1:26" ht="21" customHeight="1">
      <c r="A65" s="71" t="s">
        <v>122</v>
      </c>
      <c r="B65" s="71"/>
      <c r="C65" s="72" t="s">
        <v>41</v>
      </c>
      <c r="D65" s="72"/>
      <c r="E65" s="4" t="s">
        <v>54</v>
      </c>
      <c r="F65" s="5">
        <v>62507663</v>
      </c>
      <c r="G65" s="5">
        <v>0</v>
      </c>
      <c r="H65" s="5">
        <v>0</v>
      </c>
      <c r="I65" s="5">
        <v>0</v>
      </c>
      <c r="J65" s="5">
        <v>0</v>
      </c>
      <c r="K65" s="5">
        <v>62507663</v>
      </c>
      <c r="L65" s="73">
        <v>0</v>
      </c>
      <c r="M65" s="73"/>
      <c r="N65" s="73">
        <v>0</v>
      </c>
      <c r="O65" s="73"/>
      <c r="P65" s="5">
        <v>0</v>
      </c>
      <c r="Q65" s="5">
        <v>0</v>
      </c>
      <c r="R65" s="74">
        <v>0</v>
      </c>
      <c r="S65" s="74"/>
      <c r="T65" s="5">
        <v>0</v>
      </c>
      <c r="U65" s="5">
        <v>0</v>
      </c>
      <c r="V65" s="5">
        <v>0</v>
      </c>
      <c r="W65" s="5">
        <v>0</v>
      </c>
      <c r="X65" s="5">
        <v>62507663</v>
      </c>
      <c r="Y65" s="73">
        <v>0</v>
      </c>
      <c r="Z65" s="73"/>
    </row>
    <row r="66" spans="1:26" ht="21" customHeight="1">
      <c r="A66" s="71" t="s">
        <v>123</v>
      </c>
      <c r="B66" s="71"/>
      <c r="C66" s="72" t="s">
        <v>41</v>
      </c>
      <c r="D66" s="72"/>
      <c r="E66" s="4" t="s">
        <v>56</v>
      </c>
      <c r="F66" s="5">
        <v>10593648</v>
      </c>
      <c r="G66" s="5">
        <v>0</v>
      </c>
      <c r="H66" s="5">
        <v>0</v>
      </c>
      <c r="I66" s="5">
        <v>0</v>
      </c>
      <c r="J66" s="5">
        <v>0</v>
      </c>
      <c r="K66" s="5">
        <v>10593648</v>
      </c>
      <c r="L66" s="73">
        <v>689561</v>
      </c>
      <c r="M66" s="73"/>
      <c r="N66" s="73">
        <v>0</v>
      </c>
      <c r="O66" s="73"/>
      <c r="P66" s="5">
        <v>689561</v>
      </c>
      <c r="Q66" s="5">
        <v>689561</v>
      </c>
      <c r="R66" s="74">
        <v>6.509193056065295</v>
      </c>
      <c r="S66" s="74"/>
      <c r="T66" s="5">
        <v>689561</v>
      </c>
      <c r="U66" s="5">
        <v>0</v>
      </c>
      <c r="V66" s="5">
        <v>689561</v>
      </c>
      <c r="W66" s="5">
        <v>689561</v>
      </c>
      <c r="X66" s="5">
        <v>9904087</v>
      </c>
      <c r="Y66" s="73">
        <v>0</v>
      </c>
      <c r="Z66" s="73"/>
    </row>
    <row r="67" spans="1:26" ht="28.5" customHeight="1">
      <c r="A67" s="71" t="s">
        <v>124</v>
      </c>
      <c r="B67" s="71"/>
      <c r="C67" s="72" t="s">
        <v>41</v>
      </c>
      <c r="D67" s="72"/>
      <c r="E67" s="4" t="s">
        <v>58</v>
      </c>
      <c r="F67" s="5">
        <v>34459287</v>
      </c>
      <c r="G67" s="5">
        <v>0</v>
      </c>
      <c r="H67" s="5">
        <v>0</v>
      </c>
      <c r="I67" s="5">
        <v>0</v>
      </c>
      <c r="J67" s="5">
        <v>0</v>
      </c>
      <c r="K67" s="5">
        <v>34459287</v>
      </c>
      <c r="L67" s="73">
        <v>3118654</v>
      </c>
      <c r="M67" s="73"/>
      <c r="N67" s="73">
        <v>0</v>
      </c>
      <c r="O67" s="73"/>
      <c r="P67" s="5">
        <v>3118654</v>
      </c>
      <c r="Q67" s="5">
        <v>3118654</v>
      </c>
      <c r="R67" s="74">
        <v>9.05025690171709</v>
      </c>
      <c r="S67" s="74"/>
      <c r="T67" s="5">
        <v>3118654</v>
      </c>
      <c r="U67" s="5">
        <v>0</v>
      </c>
      <c r="V67" s="5">
        <v>3118654</v>
      </c>
      <c r="W67" s="5">
        <v>3118654</v>
      </c>
      <c r="X67" s="5">
        <v>31340633</v>
      </c>
      <c r="Y67" s="73">
        <v>0</v>
      </c>
      <c r="Z67" s="73"/>
    </row>
    <row r="68" spans="1:26" ht="21" customHeight="1">
      <c r="A68" s="71" t="s">
        <v>125</v>
      </c>
      <c r="B68" s="71"/>
      <c r="C68" s="72"/>
      <c r="D68" s="72"/>
      <c r="E68" s="4" t="s">
        <v>64</v>
      </c>
      <c r="F68" s="5">
        <v>5887393</v>
      </c>
      <c r="G68" s="5">
        <v>0</v>
      </c>
      <c r="H68" s="5">
        <v>0</v>
      </c>
      <c r="I68" s="5">
        <v>0</v>
      </c>
      <c r="J68" s="5">
        <v>0</v>
      </c>
      <c r="K68" s="5">
        <v>5887393</v>
      </c>
      <c r="L68" s="73">
        <v>0</v>
      </c>
      <c r="M68" s="73"/>
      <c r="N68" s="73">
        <v>0</v>
      </c>
      <c r="O68" s="73"/>
      <c r="P68" s="5">
        <v>0</v>
      </c>
      <c r="Q68" s="5">
        <v>0</v>
      </c>
      <c r="R68" s="74">
        <v>0</v>
      </c>
      <c r="S68" s="74"/>
      <c r="T68" s="5">
        <v>0</v>
      </c>
      <c r="U68" s="5">
        <v>0</v>
      </c>
      <c r="V68" s="5">
        <v>0</v>
      </c>
      <c r="W68" s="5">
        <v>0</v>
      </c>
      <c r="X68" s="5">
        <v>5887393</v>
      </c>
      <c r="Y68" s="73">
        <v>0</v>
      </c>
      <c r="Z68" s="73"/>
    </row>
    <row r="69" spans="1:26" ht="28.5" customHeight="1">
      <c r="A69" s="71" t="s">
        <v>126</v>
      </c>
      <c r="B69" s="71"/>
      <c r="C69" s="72" t="s">
        <v>41</v>
      </c>
      <c r="D69" s="72"/>
      <c r="E69" s="4" t="s">
        <v>66</v>
      </c>
      <c r="F69" s="5">
        <v>5887393</v>
      </c>
      <c r="G69" s="5">
        <v>0</v>
      </c>
      <c r="H69" s="5">
        <v>0</v>
      </c>
      <c r="I69" s="5">
        <v>0</v>
      </c>
      <c r="J69" s="5">
        <v>0</v>
      </c>
      <c r="K69" s="5">
        <v>5887393</v>
      </c>
      <c r="L69" s="73">
        <v>0</v>
      </c>
      <c r="M69" s="73"/>
      <c r="N69" s="73">
        <v>0</v>
      </c>
      <c r="O69" s="73"/>
      <c r="P69" s="5">
        <v>0</v>
      </c>
      <c r="Q69" s="5">
        <v>0</v>
      </c>
      <c r="R69" s="74">
        <v>0</v>
      </c>
      <c r="S69" s="74"/>
      <c r="T69" s="5">
        <v>0</v>
      </c>
      <c r="U69" s="5">
        <v>0</v>
      </c>
      <c r="V69" s="5">
        <v>0</v>
      </c>
      <c r="W69" s="5">
        <v>0</v>
      </c>
      <c r="X69" s="5">
        <v>5887393</v>
      </c>
      <c r="Y69" s="73">
        <v>0</v>
      </c>
      <c r="Z69" s="73"/>
    </row>
    <row r="70" spans="1:26" ht="21" customHeight="1">
      <c r="A70" s="71" t="s">
        <v>127</v>
      </c>
      <c r="B70" s="71"/>
      <c r="C70" s="72"/>
      <c r="D70" s="72"/>
      <c r="E70" s="4" t="s">
        <v>70</v>
      </c>
      <c r="F70" s="5">
        <v>1345336798</v>
      </c>
      <c r="G70" s="5">
        <v>0</v>
      </c>
      <c r="H70" s="5">
        <v>0</v>
      </c>
      <c r="I70" s="5">
        <v>0</v>
      </c>
      <c r="J70" s="5">
        <v>0</v>
      </c>
      <c r="K70" s="5">
        <v>1345336798</v>
      </c>
      <c r="L70" s="73">
        <v>650464250</v>
      </c>
      <c r="M70" s="73"/>
      <c r="N70" s="73">
        <v>0</v>
      </c>
      <c r="O70" s="73"/>
      <c r="P70" s="5">
        <v>650464250</v>
      </c>
      <c r="Q70" s="5">
        <v>650464250</v>
      </c>
      <c r="R70" s="74">
        <v>48.34954718900062</v>
      </c>
      <c r="S70" s="74"/>
      <c r="T70" s="5">
        <v>0</v>
      </c>
      <c r="U70" s="5">
        <v>0</v>
      </c>
      <c r="V70" s="5">
        <v>0</v>
      </c>
      <c r="W70" s="5">
        <v>0</v>
      </c>
      <c r="X70" s="5">
        <v>694872548</v>
      </c>
      <c r="Y70" s="73">
        <v>0</v>
      </c>
      <c r="Z70" s="73"/>
    </row>
    <row r="71" spans="1:26" ht="21" customHeight="1">
      <c r="A71" s="71" t="s">
        <v>128</v>
      </c>
      <c r="B71" s="71"/>
      <c r="C71" s="72"/>
      <c r="D71" s="72"/>
      <c r="E71" s="4" t="s">
        <v>72</v>
      </c>
      <c r="F71" s="5">
        <v>14229488</v>
      </c>
      <c r="G71" s="5">
        <v>0</v>
      </c>
      <c r="H71" s="5">
        <v>0</v>
      </c>
      <c r="I71" s="5">
        <v>0</v>
      </c>
      <c r="J71" s="5">
        <v>0</v>
      </c>
      <c r="K71" s="5">
        <v>14229488</v>
      </c>
      <c r="L71" s="73">
        <v>0</v>
      </c>
      <c r="M71" s="73"/>
      <c r="N71" s="73">
        <v>0</v>
      </c>
      <c r="O71" s="73"/>
      <c r="P71" s="5">
        <v>0</v>
      </c>
      <c r="Q71" s="5">
        <v>0</v>
      </c>
      <c r="R71" s="74">
        <v>0</v>
      </c>
      <c r="S71" s="74"/>
      <c r="T71" s="5">
        <v>0</v>
      </c>
      <c r="U71" s="5">
        <v>0</v>
      </c>
      <c r="V71" s="5">
        <v>0</v>
      </c>
      <c r="W71" s="5">
        <v>0</v>
      </c>
      <c r="X71" s="5">
        <v>14229488</v>
      </c>
      <c r="Y71" s="73">
        <v>0</v>
      </c>
      <c r="Z71" s="73"/>
    </row>
    <row r="72" spans="1:26" ht="21" customHeight="1">
      <c r="A72" s="71" t="s">
        <v>129</v>
      </c>
      <c r="B72" s="71"/>
      <c r="C72" s="72" t="s">
        <v>41</v>
      </c>
      <c r="D72" s="72"/>
      <c r="E72" s="4" t="s">
        <v>74</v>
      </c>
      <c r="F72" s="5">
        <v>14229488</v>
      </c>
      <c r="G72" s="5">
        <v>0</v>
      </c>
      <c r="H72" s="5">
        <v>0</v>
      </c>
      <c r="I72" s="5">
        <v>0</v>
      </c>
      <c r="J72" s="5">
        <v>0</v>
      </c>
      <c r="K72" s="5">
        <v>14229488</v>
      </c>
      <c r="L72" s="73">
        <v>0</v>
      </c>
      <c r="M72" s="73"/>
      <c r="N72" s="73">
        <v>0</v>
      </c>
      <c r="O72" s="73"/>
      <c r="P72" s="5">
        <v>0</v>
      </c>
      <c r="Q72" s="5">
        <v>0</v>
      </c>
      <c r="R72" s="74">
        <v>0</v>
      </c>
      <c r="S72" s="74"/>
      <c r="T72" s="5">
        <v>0</v>
      </c>
      <c r="U72" s="5">
        <v>0</v>
      </c>
      <c r="V72" s="5">
        <v>0</v>
      </c>
      <c r="W72" s="5">
        <v>0</v>
      </c>
      <c r="X72" s="5">
        <v>14229488</v>
      </c>
      <c r="Y72" s="73">
        <v>0</v>
      </c>
      <c r="Z72" s="73"/>
    </row>
    <row r="73" spans="1:26" ht="21.75" customHeight="1">
      <c r="A73" s="71" t="s">
        <v>130</v>
      </c>
      <c r="B73" s="71"/>
      <c r="C73" s="72"/>
      <c r="D73" s="72"/>
      <c r="E73" s="4" t="s">
        <v>76</v>
      </c>
      <c r="F73" s="5">
        <v>1331107310</v>
      </c>
      <c r="G73" s="5">
        <v>0</v>
      </c>
      <c r="H73" s="5">
        <v>0</v>
      </c>
      <c r="I73" s="5">
        <v>0</v>
      </c>
      <c r="J73" s="5">
        <v>0</v>
      </c>
      <c r="K73" s="5">
        <v>1331107310</v>
      </c>
      <c r="L73" s="73">
        <v>650464250</v>
      </c>
      <c r="M73" s="73"/>
      <c r="N73" s="73">
        <v>0</v>
      </c>
      <c r="O73" s="73"/>
      <c r="P73" s="5">
        <v>650464250</v>
      </c>
      <c r="Q73" s="5">
        <v>650464250</v>
      </c>
      <c r="R73" s="74">
        <v>48.86640206340689</v>
      </c>
      <c r="S73" s="74"/>
      <c r="T73" s="5">
        <v>0</v>
      </c>
      <c r="U73" s="5">
        <v>0</v>
      </c>
      <c r="V73" s="5">
        <v>0</v>
      </c>
      <c r="W73" s="5">
        <v>0</v>
      </c>
      <c r="X73" s="5">
        <v>680643060</v>
      </c>
      <c r="Y73" s="73">
        <v>0</v>
      </c>
      <c r="Z73" s="73"/>
    </row>
    <row r="74" spans="1:26" ht="27.75" customHeight="1">
      <c r="A74" s="71" t="s">
        <v>131</v>
      </c>
      <c r="B74" s="71"/>
      <c r="C74" s="72" t="s">
        <v>41</v>
      </c>
      <c r="D74" s="72"/>
      <c r="E74" s="4" t="s">
        <v>132</v>
      </c>
      <c r="F74" s="5">
        <v>1321837374</v>
      </c>
      <c r="G74" s="5">
        <v>0</v>
      </c>
      <c r="H74" s="5">
        <v>0</v>
      </c>
      <c r="I74" s="5">
        <v>0</v>
      </c>
      <c r="J74" s="5">
        <v>0</v>
      </c>
      <c r="K74" s="5">
        <v>1321837374</v>
      </c>
      <c r="L74" s="73">
        <v>650464250</v>
      </c>
      <c r="M74" s="73"/>
      <c r="N74" s="73">
        <v>0</v>
      </c>
      <c r="O74" s="73"/>
      <c r="P74" s="5">
        <v>650464250</v>
      </c>
      <c r="Q74" s="5">
        <v>650464250</v>
      </c>
      <c r="R74" s="74">
        <v>49.20909809287931</v>
      </c>
      <c r="S74" s="74"/>
      <c r="T74" s="5">
        <v>0</v>
      </c>
      <c r="U74" s="5">
        <v>0</v>
      </c>
      <c r="V74" s="5">
        <v>0</v>
      </c>
      <c r="W74" s="5">
        <v>0</v>
      </c>
      <c r="X74" s="5">
        <v>671373124</v>
      </c>
      <c r="Y74" s="73">
        <v>0</v>
      </c>
      <c r="Z74" s="73"/>
    </row>
    <row r="75" spans="1:26" ht="21" customHeight="1">
      <c r="A75" s="71" t="s">
        <v>133</v>
      </c>
      <c r="B75" s="71"/>
      <c r="C75" s="72" t="s">
        <v>41</v>
      </c>
      <c r="D75" s="72"/>
      <c r="E75" s="4" t="s">
        <v>78</v>
      </c>
      <c r="F75" s="5">
        <v>4407520</v>
      </c>
      <c r="G75" s="5">
        <v>0</v>
      </c>
      <c r="H75" s="5">
        <v>0</v>
      </c>
      <c r="I75" s="5">
        <v>0</v>
      </c>
      <c r="J75" s="5">
        <v>0</v>
      </c>
      <c r="K75" s="5">
        <v>4407520</v>
      </c>
      <c r="L75" s="73">
        <v>0</v>
      </c>
      <c r="M75" s="73"/>
      <c r="N75" s="73">
        <v>0</v>
      </c>
      <c r="O75" s="73"/>
      <c r="P75" s="5">
        <v>0</v>
      </c>
      <c r="Q75" s="5">
        <v>0</v>
      </c>
      <c r="R75" s="74">
        <v>0</v>
      </c>
      <c r="S75" s="74"/>
      <c r="T75" s="5">
        <v>0</v>
      </c>
      <c r="U75" s="5">
        <v>0</v>
      </c>
      <c r="V75" s="5">
        <v>0</v>
      </c>
      <c r="W75" s="5">
        <v>0</v>
      </c>
      <c r="X75" s="5">
        <v>4407520</v>
      </c>
      <c r="Y75" s="73">
        <v>0</v>
      </c>
      <c r="Z75" s="73"/>
    </row>
    <row r="76" spans="1:26" ht="21.75" customHeight="1">
      <c r="A76" s="71" t="s">
        <v>134</v>
      </c>
      <c r="B76" s="71"/>
      <c r="C76" s="72" t="s">
        <v>41</v>
      </c>
      <c r="D76" s="72"/>
      <c r="E76" s="4" t="s">
        <v>80</v>
      </c>
      <c r="F76" s="5">
        <v>2307136</v>
      </c>
      <c r="G76" s="5">
        <v>0</v>
      </c>
      <c r="H76" s="5">
        <v>0</v>
      </c>
      <c r="I76" s="5">
        <v>0</v>
      </c>
      <c r="J76" s="5">
        <v>0</v>
      </c>
      <c r="K76" s="5">
        <v>2307136</v>
      </c>
      <c r="L76" s="73">
        <v>0</v>
      </c>
      <c r="M76" s="73"/>
      <c r="N76" s="73">
        <v>0</v>
      </c>
      <c r="O76" s="73"/>
      <c r="P76" s="5">
        <v>0</v>
      </c>
      <c r="Q76" s="5">
        <v>0</v>
      </c>
      <c r="R76" s="74">
        <v>0</v>
      </c>
      <c r="S76" s="74"/>
      <c r="T76" s="5">
        <v>0</v>
      </c>
      <c r="U76" s="5">
        <v>0</v>
      </c>
      <c r="V76" s="5">
        <v>0</v>
      </c>
      <c r="W76" s="5">
        <v>0</v>
      </c>
      <c r="X76" s="5">
        <v>2307136</v>
      </c>
      <c r="Y76" s="73">
        <v>0</v>
      </c>
      <c r="Z76" s="73"/>
    </row>
    <row r="77" spans="1:26" ht="21" customHeight="1">
      <c r="A77" s="71" t="s">
        <v>135</v>
      </c>
      <c r="B77" s="71"/>
      <c r="C77" s="72" t="s">
        <v>41</v>
      </c>
      <c r="D77" s="72"/>
      <c r="E77" s="4" t="s">
        <v>84</v>
      </c>
      <c r="F77" s="5">
        <v>2555280</v>
      </c>
      <c r="G77" s="5">
        <v>0</v>
      </c>
      <c r="H77" s="5">
        <v>0</v>
      </c>
      <c r="I77" s="5">
        <v>0</v>
      </c>
      <c r="J77" s="5">
        <v>0</v>
      </c>
      <c r="K77" s="5">
        <v>2555280</v>
      </c>
      <c r="L77" s="73">
        <v>0</v>
      </c>
      <c r="M77" s="73"/>
      <c r="N77" s="73">
        <v>0</v>
      </c>
      <c r="O77" s="73"/>
      <c r="P77" s="5">
        <v>0</v>
      </c>
      <c r="Q77" s="5">
        <v>0</v>
      </c>
      <c r="R77" s="74">
        <v>0</v>
      </c>
      <c r="S77" s="74"/>
      <c r="T77" s="5">
        <v>0</v>
      </c>
      <c r="U77" s="5">
        <v>0</v>
      </c>
      <c r="V77" s="5">
        <v>0</v>
      </c>
      <c r="W77" s="5">
        <v>0</v>
      </c>
      <c r="X77" s="5">
        <v>2555280</v>
      </c>
      <c r="Y77" s="73">
        <v>0</v>
      </c>
      <c r="Z77" s="73"/>
    </row>
    <row r="78" spans="1:26" ht="21" customHeight="1">
      <c r="A78" s="71" t="s">
        <v>136</v>
      </c>
      <c r="B78" s="71"/>
      <c r="C78" s="72"/>
      <c r="D78" s="72"/>
      <c r="E78" s="4" t="s">
        <v>90</v>
      </c>
      <c r="F78" s="5">
        <v>442000000</v>
      </c>
      <c r="G78" s="5">
        <v>0</v>
      </c>
      <c r="H78" s="5">
        <v>0</v>
      </c>
      <c r="I78" s="5">
        <v>450241843</v>
      </c>
      <c r="J78" s="5">
        <v>0</v>
      </c>
      <c r="K78" s="5">
        <v>892241843</v>
      </c>
      <c r="L78" s="73">
        <v>318454326</v>
      </c>
      <c r="M78" s="73"/>
      <c r="N78" s="73">
        <v>0</v>
      </c>
      <c r="O78" s="73"/>
      <c r="P78" s="5">
        <v>78322412</v>
      </c>
      <c r="Q78" s="5">
        <v>78322412</v>
      </c>
      <c r="R78" s="74">
        <v>8.778159488312632</v>
      </c>
      <c r="S78" s="74"/>
      <c r="T78" s="5">
        <v>0</v>
      </c>
      <c r="U78" s="5">
        <v>0</v>
      </c>
      <c r="V78" s="5">
        <v>0</v>
      </c>
      <c r="W78" s="5">
        <v>0</v>
      </c>
      <c r="X78" s="5">
        <v>573787517</v>
      </c>
      <c r="Y78" s="73">
        <v>0</v>
      </c>
      <c r="Z78" s="73"/>
    </row>
    <row r="79" spans="1:26" ht="45" customHeight="1">
      <c r="A79" s="71" t="s">
        <v>137</v>
      </c>
      <c r="B79" s="71"/>
      <c r="C79" s="72"/>
      <c r="D79" s="72"/>
      <c r="E79" s="4" t="s">
        <v>92</v>
      </c>
      <c r="F79" s="5">
        <v>442000000</v>
      </c>
      <c r="G79" s="5">
        <v>0</v>
      </c>
      <c r="H79" s="5">
        <v>0</v>
      </c>
      <c r="I79" s="5">
        <v>450241843</v>
      </c>
      <c r="J79" s="5">
        <v>0</v>
      </c>
      <c r="K79" s="5">
        <v>892241843</v>
      </c>
      <c r="L79" s="73">
        <v>318454326</v>
      </c>
      <c r="M79" s="73"/>
      <c r="N79" s="73">
        <v>0</v>
      </c>
      <c r="O79" s="73"/>
      <c r="P79" s="5">
        <v>78322412</v>
      </c>
      <c r="Q79" s="5">
        <v>78322412</v>
      </c>
      <c r="R79" s="74">
        <v>8.778159488312632</v>
      </c>
      <c r="S79" s="74"/>
      <c r="T79" s="5">
        <v>0</v>
      </c>
      <c r="U79" s="5">
        <v>0</v>
      </c>
      <c r="V79" s="5">
        <v>0</v>
      </c>
      <c r="W79" s="5">
        <v>0</v>
      </c>
      <c r="X79" s="5">
        <v>573787517</v>
      </c>
      <c r="Y79" s="73">
        <v>0</v>
      </c>
      <c r="Z79" s="73"/>
    </row>
    <row r="80" spans="1:26" ht="45" customHeight="1">
      <c r="A80" s="71" t="s">
        <v>138</v>
      </c>
      <c r="B80" s="71"/>
      <c r="C80" s="72"/>
      <c r="D80" s="72"/>
      <c r="E80" s="4" t="s">
        <v>94</v>
      </c>
      <c r="F80" s="5">
        <v>442000000</v>
      </c>
      <c r="G80" s="5">
        <v>0</v>
      </c>
      <c r="H80" s="5">
        <v>0</v>
      </c>
      <c r="I80" s="5">
        <v>450241843</v>
      </c>
      <c r="J80" s="5">
        <v>0</v>
      </c>
      <c r="K80" s="5">
        <v>892241843</v>
      </c>
      <c r="L80" s="73">
        <v>318454326</v>
      </c>
      <c r="M80" s="73"/>
      <c r="N80" s="73">
        <v>0</v>
      </c>
      <c r="O80" s="73"/>
      <c r="P80" s="5">
        <v>78322412</v>
      </c>
      <c r="Q80" s="5">
        <v>78322412</v>
      </c>
      <c r="R80" s="74">
        <v>8.778159488312632</v>
      </c>
      <c r="S80" s="74"/>
      <c r="T80" s="5">
        <v>0</v>
      </c>
      <c r="U80" s="5">
        <v>0</v>
      </c>
      <c r="V80" s="5">
        <v>0</v>
      </c>
      <c r="W80" s="5">
        <v>0</v>
      </c>
      <c r="X80" s="5">
        <v>573787517</v>
      </c>
      <c r="Y80" s="73">
        <v>0</v>
      </c>
      <c r="Z80" s="73"/>
    </row>
    <row r="81" spans="1:26" ht="105" customHeight="1">
      <c r="A81" s="71" t="s">
        <v>139</v>
      </c>
      <c r="B81" s="71"/>
      <c r="C81" s="72"/>
      <c r="D81" s="72"/>
      <c r="E81" s="4" t="s">
        <v>96</v>
      </c>
      <c r="F81" s="5">
        <v>442000000</v>
      </c>
      <c r="G81" s="5">
        <v>0</v>
      </c>
      <c r="H81" s="5">
        <v>0</v>
      </c>
      <c r="I81" s="5">
        <v>450241843</v>
      </c>
      <c r="J81" s="5">
        <v>0</v>
      </c>
      <c r="K81" s="5">
        <v>892241843</v>
      </c>
      <c r="L81" s="73">
        <v>318454326</v>
      </c>
      <c r="M81" s="73"/>
      <c r="N81" s="73">
        <v>0</v>
      </c>
      <c r="O81" s="73"/>
      <c r="P81" s="5">
        <v>78322412</v>
      </c>
      <c r="Q81" s="5">
        <v>78322412</v>
      </c>
      <c r="R81" s="74">
        <v>8.778159488312632</v>
      </c>
      <c r="S81" s="74"/>
      <c r="T81" s="5">
        <v>0</v>
      </c>
      <c r="U81" s="5">
        <v>0</v>
      </c>
      <c r="V81" s="5">
        <v>0</v>
      </c>
      <c r="W81" s="5">
        <v>0</v>
      </c>
      <c r="X81" s="5">
        <v>573787517</v>
      </c>
      <c r="Y81" s="73">
        <v>0</v>
      </c>
      <c r="Z81" s="73"/>
    </row>
    <row r="82" spans="1:26" ht="45" customHeight="1">
      <c r="A82" s="71" t="s">
        <v>140</v>
      </c>
      <c r="B82" s="71"/>
      <c r="C82" s="72"/>
      <c r="D82" s="72"/>
      <c r="E82" s="4" t="s">
        <v>141</v>
      </c>
      <c r="F82" s="5">
        <v>0</v>
      </c>
      <c r="G82" s="5">
        <v>0</v>
      </c>
      <c r="H82" s="5">
        <v>0</v>
      </c>
      <c r="I82" s="5">
        <v>450241843</v>
      </c>
      <c r="J82" s="5">
        <v>0</v>
      </c>
      <c r="K82" s="5">
        <v>450241843</v>
      </c>
      <c r="L82" s="73">
        <v>240131914</v>
      </c>
      <c r="M82" s="73"/>
      <c r="N82" s="73">
        <v>0</v>
      </c>
      <c r="O82" s="73"/>
      <c r="P82" s="5">
        <v>0</v>
      </c>
      <c r="Q82" s="5">
        <v>0</v>
      </c>
      <c r="R82" s="74">
        <v>0</v>
      </c>
      <c r="S82" s="74"/>
      <c r="T82" s="5">
        <v>0</v>
      </c>
      <c r="U82" s="5">
        <v>0</v>
      </c>
      <c r="V82" s="5">
        <v>0</v>
      </c>
      <c r="W82" s="5">
        <v>0</v>
      </c>
      <c r="X82" s="5">
        <v>210109929</v>
      </c>
      <c r="Y82" s="73">
        <v>0</v>
      </c>
      <c r="Z82" s="73"/>
    </row>
    <row r="83" spans="1:26" ht="45" customHeight="1">
      <c r="A83" s="71" t="s">
        <v>142</v>
      </c>
      <c r="B83" s="71"/>
      <c r="C83" s="72" t="s">
        <v>100</v>
      </c>
      <c r="D83" s="72"/>
      <c r="E83" s="4" t="s">
        <v>143</v>
      </c>
      <c r="F83" s="5">
        <v>0</v>
      </c>
      <c r="G83" s="5">
        <v>0</v>
      </c>
      <c r="H83" s="5">
        <v>0</v>
      </c>
      <c r="I83" s="5">
        <v>450241843</v>
      </c>
      <c r="J83" s="5">
        <v>0</v>
      </c>
      <c r="K83" s="5">
        <v>450241843</v>
      </c>
      <c r="L83" s="73">
        <v>240131914</v>
      </c>
      <c r="M83" s="73"/>
      <c r="N83" s="73">
        <v>0</v>
      </c>
      <c r="O83" s="73"/>
      <c r="P83" s="5">
        <v>0</v>
      </c>
      <c r="Q83" s="5">
        <v>0</v>
      </c>
      <c r="R83" s="74">
        <v>0</v>
      </c>
      <c r="S83" s="74"/>
      <c r="T83" s="5">
        <v>0</v>
      </c>
      <c r="U83" s="5">
        <v>0</v>
      </c>
      <c r="V83" s="5">
        <v>0</v>
      </c>
      <c r="W83" s="5">
        <v>0</v>
      </c>
      <c r="X83" s="5">
        <v>210109929</v>
      </c>
      <c r="Y83" s="73">
        <v>0</v>
      </c>
      <c r="Z83" s="73"/>
    </row>
    <row r="84" spans="1:26" ht="28.5" customHeight="1">
      <c r="A84" s="71" t="s">
        <v>144</v>
      </c>
      <c r="B84" s="71"/>
      <c r="C84" s="72"/>
      <c r="D84" s="72"/>
      <c r="E84" s="4" t="s">
        <v>145</v>
      </c>
      <c r="F84" s="5">
        <v>442000000</v>
      </c>
      <c r="G84" s="5">
        <v>0</v>
      </c>
      <c r="H84" s="5">
        <v>0</v>
      </c>
      <c r="I84" s="5">
        <v>0</v>
      </c>
      <c r="J84" s="5">
        <v>0</v>
      </c>
      <c r="K84" s="5">
        <v>442000000</v>
      </c>
      <c r="L84" s="73">
        <v>78322412</v>
      </c>
      <c r="M84" s="73"/>
      <c r="N84" s="73">
        <v>0</v>
      </c>
      <c r="O84" s="73"/>
      <c r="P84" s="5">
        <v>78322412</v>
      </c>
      <c r="Q84" s="5">
        <v>78322412</v>
      </c>
      <c r="R84" s="74">
        <v>17.72000271493213</v>
      </c>
      <c r="S84" s="74"/>
      <c r="T84" s="5">
        <v>0</v>
      </c>
      <c r="U84" s="5">
        <v>0</v>
      </c>
      <c r="V84" s="5">
        <v>0</v>
      </c>
      <c r="W84" s="5">
        <v>0</v>
      </c>
      <c r="X84" s="5">
        <v>363677588</v>
      </c>
      <c r="Y84" s="73">
        <v>0</v>
      </c>
      <c r="Z84" s="73"/>
    </row>
    <row r="85" spans="1:26" ht="21" customHeight="1">
      <c r="A85" s="71" t="s">
        <v>146</v>
      </c>
      <c r="B85" s="71"/>
      <c r="C85" s="72" t="s">
        <v>100</v>
      </c>
      <c r="D85" s="72"/>
      <c r="E85" s="4" t="s">
        <v>147</v>
      </c>
      <c r="F85" s="5">
        <v>442000000</v>
      </c>
      <c r="G85" s="5">
        <v>0</v>
      </c>
      <c r="H85" s="5">
        <v>0</v>
      </c>
      <c r="I85" s="5">
        <v>0</v>
      </c>
      <c r="J85" s="5">
        <v>0</v>
      </c>
      <c r="K85" s="5">
        <v>442000000</v>
      </c>
      <c r="L85" s="73">
        <v>78322412</v>
      </c>
      <c r="M85" s="73"/>
      <c r="N85" s="73">
        <v>0</v>
      </c>
      <c r="O85" s="73"/>
      <c r="P85" s="5">
        <v>78322412</v>
      </c>
      <c r="Q85" s="5">
        <v>78322412</v>
      </c>
      <c r="R85" s="74">
        <v>17.72000271493213</v>
      </c>
      <c r="S85" s="74"/>
      <c r="T85" s="5">
        <v>0</v>
      </c>
      <c r="U85" s="5">
        <v>0</v>
      </c>
      <c r="V85" s="5">
        <v>0</v>
      </c>
      <c r="W85" s="5">
        <v>0</v>
      </c>
      <c r="X85" s="5">
        <v>363677588</v>
      </c>
      <c r="Y85" s="73">
        <v>0</v>
      </c>
      <c r="Z85" s="73"/>
    </row>
    <row r="86" spans="1:26" ht="21" customHeight="1">
      <c r="A86" s="71" t="s">
        <v>148</v>
      </c>
      <c r="B86" s="71"/>
      <c r="C86" s="72"/>
      <c r="D86" s="72"/>
      <c r="E86" s="4" t="s">
        <v>149</v>
      </c>
      <c r="F86" s="5">
        <v>4323357451</v>
      </c>
      <c r="G86" s="5">
        <v>0</v>
      </c>
      <c r="H86" s="5">
        <v>0</v>
      </c>
      <c r="I86" s="5">
        <v>838850443</v>
      </c>
      <c r="J86" s="5">
        <v>0</v>
      </c>
      <c r="K86" s="5">
        <v>5162207894</v>
      </c>
      <c r="L86" s="73">
        <v>2092781686</v>
      </c>
      <c r="M86" s="73"/>
      <c r="N86" s="73">
        <v>0</v>
      </c>
      <c r="O86" s="73"/>
      <c r="P86" s="5">
        <v>2075995179</v>
      </c>
      <c r="Q86" s="5">
        <v>2075995179</v>
      </c>
      <c r="R86" s="74">
        <v>40.21525714632522</v>
      </c>
      <c r="S86" s="74"/>
      <c r="T86" s="5">
        <v>102000086</v>
      </c>
      <c r="U86" s="5">
        <v>0</v>
      </c>
      <c r="V86" s="5">
        <v>102000086</v>
      </c>
      <c r="W86" s="5">
        <v>102000086</v>
      </c>
      <c r="X86" s="5">
        <v>3069426208</v>
      </c>
      <c r="Y86" s="73">
        <v>0</v>
      </c>
      <c r="Z86" s="73"/>
    </row>
    <row r="87" spans="1:26" ht="21" customHeight="1">
      <c r="A87" s="71" t="s">
        <v>150</v>
      </c>
      <c r="B87" s="71"/>
      <c r="C87" s="72"/>
      <c r="D87" s="72"/>
      <c r="E87" s="4" t="s">
        <v>31</v>
      </c>
      <c r="F87" s="5">
        <v>3123357451</v>
      </c>
      <c r="G87" s="5">
        <v>0</v>
      </c>
      <c r="H87" s="5">
        <v>0</v>
      </c>
      <c r="I87" s="5">
        <v>0</v>
      </c>
      <c r="J87" s="5">
        <v>0</v>
      </c>
      <c r="K87" s="5">
        <v>3123357451</v>
      </c>
      <c r="L87" s="73">
        <v>123301743</v>
      </c>
      <c r="M87" s="73"/>
      <c r="N87" s="73">
        <v>0</v>
      </c>
      <c r="O87" s="73"/>
      <c r="P87" s="5">
        <v>106515236</v>
      </c>
      <c r="Q87" s="5">
        <v>106515236</v>
      </c>
      <c r="R87" s="74">
        <v>3.410280048666771</v>
      </c>
      <c r="S87" s="74"/>
      <c r="T87" s="5">
        <v>102000086</v>
      </c>
      <c r="U87" s="5">
        <v>0</v>
      </c>
      <c r="V87" s="5">
        <v>102000086</v>
      </c>
      <c r="W87" s="5">
        <v>102000086</v>
      </c>
      <c r="X87" s="5">
        <v>3000055708</v>
      </c>
      <c r="Y87" s="73">
        <v>0</v>
      </c>
      <c r="Z87" s="73"/>
    </row>
    <row r="88" spans="1:26" ht="21.75" customHeight="1">
      <c r="A88" s="71" t="s">
        <v>151</v>
      </c>
      <c r="B88" s="71"/>
      <c r="C88" s="72"/>
      <c r="D88" s="72"/>
      <c r="E88" s="4" t="s">
        <v>33</v>
      </c>
      <c r="F88" s="5">
        <v>1953357451</v>
      </c>
      <c r="G88" s="5">
        <v>0</v>
      </c>
      <c r="H88" s="5">
        <v>0</v>
      </c>
      <c r="I88" s="5">
        <v>0</v>
      </c>
      <c r="J88" s="5">
        <v>0</v>
      </c>
      <c r="K88" s="5">
        <v>1953357451</v>
      </c>
      <c r="L88" s="73">
        <v>106515236</v>
      </c>
      <c r="M88" s="73"/>
      <c r="N88" s="73">
        <v>0</v>
      </c>
      <c r="O88" s="73"/>
      <c r="P88" s="5">
        <v>106515236</v>
      </c>
      <c r="Q88" s="5">
        <v>106515236</v>
      </c>
      <c r="R88" s="74">
        <v>5.452931103084625</v>
      </c>
      <c r="S88" s="74"/>
      <c r="T88" s="5">
        <v>102000086</v>
      </c>
      <c r="U88" s="5">
        <v>0</v>
      </c>
      <c r="V88" s="5">
        <v>102000086</v>
      </c>
      <c r="W88" s="5">
        <v>102000086</v>
      </c>
      <c r="X88" s="5">
        <v>1846842215</v>
      </c>
      <c r="Y88" s="73">
        <v>0</v>
      </c>
      <c r="Z88" s="73"/>
    </row>
    <row r="89" spans="1:26" ht="21" customHeight="1">
      <c r="A89" s="71" t="s">
        <v>152</v>
      </c>
      <c r="B89" s="71"/>
      <c r="C89" s="72"/>
      <c r="D89" s="72"/>
      <c r="E89" s="4" t="s">
        <v>35</v>
      </c>
      <c r="F89" s="5">
        <v>1953357451</v>
      </c>
      <c r="G89" s="5">
        <v>0</v>
      </c>
      <c r="H89" s="5">
        <v>0</v>
      </c>
      <c r="I89" s="5">
        <v>0</v>
      </c>
      <c r="J89" s="5">
        <v>0</v>
      </c>
      <c r="K89" s="5">
        <v>1953357451</v>
      </c>
      <c r="L89" s="73">
        <v>106515236</v>
      </c>
      <c r="M89" s="73"/>
      <c r="N89" s="73">
        <v>0</v>
      </c>
      <c r="O89" s="73"/>
      <c r="P89" s="5">
        <v>106515236</v>
      </c>
      <c r="Q89" s="5">
        <v>106515236</v>
      </c>
      <c r="R89" s="74">
        <v>5.452931103084625</v>
      </c>
      <c r="S89" s="74"/>
      <c r="T89" s="5">
        <v>102000086</v>
      </c>
      <c r="U89" s="5">
        <v>0</v>
      </c>
      <c r="V89" s="5">
        <v>102000086</v>
      </c>
      <c r="W89" s="5">
        <v>102000086</v>
      </c>
      <c r="X89" s="5">
        <v>1846842215</v>
      </c>
      <c r="Y89" s="73">
        <v>0</v>
      </c>
      <c r="Z89" s="73"/>
    </row>
    <row r="90" spans="1:26" ht="21" customHeight="1">
      <c r="A90" s="71" t="s">
        <v>153</v>
      </c>
      <c r="B90" s="71"/>
      <c r="C90" s="72"/>
      <c r="D90" s="72"/>
      <c r="E90" s="4" t="s">
        <v>37</v>
      </c>
      <c r="F90" s="5">
        <v>1902730459</v>
      </c>
      <c r="G90" s="5">
        <v>0</v>
      </c>
      <c r="H90" s="5">
        <v>0</v>
      </c>
      <c r="I90" s="5">
        <v>0</v>
      </c>
      <c r="J90" s="5">
        <v>0</v>
      </c>
      <c r="K90" s="5">
        <v>1902730459</v>
      </c>
      <c r="L90" s="73">
        <v>102000086</v>
      </c>
      <c r="M90" s="73"/>
      <c r="N90" s="73">
        <v>0</v>
      </c>
      <c r="O90" s="73"/>
      <c r="P90" s="5">
        <v>102000086</v>
      </c>
      <c r="Q90" s="5">
        <v>102000086</v>
      </c>
      <c r="R90" s="74">
        <v>5.36072177315158</v>
      </c>
      <c r="S90" s="74"/>
      <c r="T90" s="5">
        <v>102000086</v>
      </c>
      <c r="U90" s="5">
        <v>0</v>
      </c>
      <c r="V90" s="5">
        <v>102000086</v>
      </c>
      <c r="W90" s="5">
        <v>102000086</v>
      </c>
      <c r="X90" s="5">
        <v>1800730373</v>
      </c>
      <c r="Y90" s="73">
        <v>0</v>
      </c>
      <c r="Z90" s="73"/>
    </row>
    <row r="91" spans="1:26" ht="36.75" customHeight="1">
      <c r="A91" s="71" t="s">
        <v>154</v>
      </c>
      <c r="B91" s="71"/>
      <c r="C91" s="72"/>
      <c r="D91" s="72"/>
      <c r="E91" s="4" t="s">
        <v>39</v>
      </c>
      <c r="F91" s="5">
        <v>1894252283</v>
      </c>
      <c r="G91" s="5">
        <v>0</v>
      </c>
      <c r="H91" s="5">
        <v>0</v>
      </c>
      <c r="I91" s="5">
        <v>0</v>
      </c>
      <c r="J91" s="5">
        <v>0</v>
      </c>
      <c r="K91" s="5">
        <v>1894252283</v>
      </c>
      <c r="L91" s="73">
        <v>102000086</v>
      </c>
      <c r="M91" s="73"/>
      <c r="N91" s="73">
        <v>0</v>
      </c>
      <c r="O91" s="73"/>
      <c r="P91" s="5">
        <v>102000086</v>
      </c>
      <c r="Q91" s="5">
        <v>102000086</v>
      </c>
      <c r="R91" s="74">
        <v>5.384714956682463</v>
      </c>
      <c r="S91" s="74"/>
      <c r="T91" s="5">
        <v>102000086</v>
      </c>
      <c r="U91" s="5">
        <v>0</v>
      </c>
      <c r="V91" s="5">
        <v>102000086</v>
      </c>
      <c r="W91" s="5">
        <v>102000086</v>
      </c>
      <c r="X91" s="5">
        <v>1792252197</v>
      </c>
      <c r="Y91" s="73">
        <v>0</v>
      </c>
      <c r="Z91" s="73"/>
    </row>
    <row r="92" spans="1:26" ht="21" customHeight="1">
      <c r="A92" s="71" t="s">
        <v>155</v>
      </c>
      <c r="B92" s="71"/>
      <c r="C92" s="72" t="s">
        <v>41</v>
      </c>
      <c r="D92" s="72"/>
      <c r="E92" s="4" t="s">
        <v>42</v>
      </c>
      <c r="F92" s="5">
        <v>1432811653</v>
      </c>
      <c r="G92" s="5">
        <v>0</v>
      </c>
      <c r="H92" s="5">
        <v>0</v>
      </c>
      <c r="I92" s="5">
        <v>0</v>
      </c>
      <c r="J92" s="5">
        <v>0</v>
      </c>
      <c r="K92" s="5">
        <v>1432811653</v>
      </c>
      <c r="L92" s="73">
        <v>95315652</v>
      </c>
      <c r="M92" s="73"/>
      <c r="N92" s="73">
        <v>0</v>
      </c>
      <c r="O92" s="73"/>
      <c r="P92" s="5">
        <v>95315652</v>
      </c>
      <c r="Q92" s="5">
        <v>95315652</v>
      </c>
      <c r="R92" s="74">
        <v>6.652350418872536</v>
      </c>
      <c r="S92" s="74"/>
      <c r="T92" s="5">
        <v>95315652</v>
      </c>
      <c r="U92" s="5">
        <v>0</v>
      </c>
      <c r="V92" s="5">
        <v>95315652</v>
      </c>
      <c r="W92" s="5">
        <v>95315652</v>
      </c>
      <c r="X92" s="5">
        <v>1337496001</v>
      </c>
      <c r="Y92" s="73">
        <v>0</v>
      </c>
      <c r="Z92" s="73"/>
    </row>
    <row r="93" spans="1:26" ht="21" customHeight="1">
      <c r="A93" s="71" t="s">
        <v>156</v>
      </c>
      <c r="B93" s="71"/>
      <c r="C93" s="72" t="s">
        <v>41</v>
      </c>
      <c r="D93" s="72"/>
      <c r="E93" s="4" t="s">
        <v>44</v>
      </c>
      <c r="F93" s="5">
        <v>1818051</v>
      </c>
      <c r="G93" s="5">
        <v>0</v>
      </c>
      <c r="H93" s="5">
        <v>0</v>
      </c>
      <c r="I93" s="5">
        <v>0</v>
      </c>
      <c r="J93" s="5">
        <v>0</v>
      </c>
      <c r="K93" s="5">
        <v>1818051</v>
      </c>
      <c r="L93" s="73">
        <v>0</v>
      </c>
      <c r="M93" s="73"/>
      <c r="N93" s="73">
        <v>0</v>
      </c>
      <c r="O93" s="73"/>
      <c r="P93" s="5">
        <v>0</v>
      </c>
      <c r="Q93" s="5">
        <v>0</v>
      </c>
      <c r="R93" s="74">
        <v>0</v>
      </c>
      <c r="S93" s="74"/>
      <c r="T93" s="5">
        <v>0</v>
      </c>
      <c r="U93" s="5">
        <v>0</v>
      </c>
      <c r="V93" s="5">
        <v>0</v>
      </c>
      <c r="W93" s="5">
        <v>0</v>
      </c>
      <c r="X93" s="5">
        <v>1818051</v>
      </c>
      <c r="Y93" s="73">
        <v>0</v>
      </c>
      <c r="Z93" s="73"/>
    </row>
    <row r="94" spans="1:26" ht="21" customHeight="1">
      <c r="A94" s="71" t="s">
        <v>157</v>
      </c>
      <c r="B94" s="71"/>
      <c r="C94" s="72" t="s">
        <v>41</v>
      </c>
      <c r="D94" s="72"/>
      <c r="E94" s="4" t="s">
        <v>46</v>
      </c>
      <c r="F94" s="5">
        <v>69551460</v>
      </c>
      <c r="G94" s="5">
        <v>0</v>
      </c>
      <c r="H94" s="5">
        <v>0</v>
      </c>
      <c r="I94" s="5">
        <v>0</v>
      </c>
      <c r="J94" s="5">
        <v>0</v>
      </c>
      <c r="K94" s="5">
        <v>69551460</v>
      </c>
      <c r="L94" s="73">
        <v>0</v>
      </c>
      <c r="M94" s="73"/>
      <c r="N94" s="73">
        <v>0</v>
      </c>
      <c r="O94" s="73"/>
      <c r="P94" s="5">
        <v>0</v>
      </c>
      <c r="Q94" s="5">
        <v>0</v>
      </c>
      <c r="R94" s="74">
        <v>0</v>
      </c>
      <c r="S94" s="74"/>
      <c r="T94" s="5">
        <v>0</v>
      </c>
      <c r="U94" s="5">
        <v>0</v>
      </c>
      <c r="V94" s="5">
        <v>0</v>
      </c>
      <c r="W94" s="5">
        <v>0</v>
      </c>
      <c r="X94" s="5">
        <v>69551460</v>
      </c>
      <c r="Y94" s="73">
        <v>0</v>
      </c>
      <c r="Z94" s="73"/>
    </row>
    <row r="95" spans="1:26" ht="21" customHeight="1">
      <c r="A95" s="71" t="s">
        <v>158</v>
      </c>
      <c r="B95" s="71"/>
      <c r="C95" s="72" t="s">
        <v>41</v>
      </c>
      <c r="D95" s="72"/>
      <c r="E95" s="4" t="s">
        <v>48</v>
      </c>
      <c r="F95" s="5">
        <v>144898872</v>
      </c>
      <c r="G95" s="5">
        <v>0</v>
      </c>
      <c r="H95" s="5">
        <v>0</v>
      </c>
      <c r="I95" s="5">
        <v>0</v>
      </c>
      <c r="J95" s="5">
        <v>0</v>
      </c>
      <c r="K95" s="5">
        <v>144898872</v>
      </c>
      <c r="L95" s="73">
        <v>0</v>
      </c>
      <c r="M95" s="73"/>
      <c r="N95" s="73">
        <v>0</v>
      </c>
      <c r="O95" s="73"/>
      <c r="P95" s="5">
        <v>0</v>
      </c>
      <c r="Q95" s="5">
        <v>0</v>
      </c>
      <c r="R95" s="74">
        <v>0</v>
      </c>
      <c r="S95" s="74"/>
      <c r="T95" s="5">
        <v>0</v>
      </c>
      <c r="U95" s="5">
        <v>0</v>
      </c>
      <c r="V95" s="5">
        <v>0</v>
      </c>
      <c r="W95" s="5">
        <v>0</v>
      </c>
      <c r="X95" s="5">
        <v>144898872</v>
      </c>
      <c r="Y95" s="73">
        <v>0</v>
      </c>
      <c r="Z95" s="73"/>
    </row>
    <row r="96" spans="1:26" ht="21" customHeight="1">
      <c r="A96" s="71" t="s">
        <v>159</v>
      </c>
      <c r="B96" s="71"/>
      <c r="C96" s="72" t="s">
        <v>41</v>
      </c>
      <c r="D96" s="72"/>
      <c r="E96" s="4" t="s">
        <v>50</v>
      </c>
      <c r="F96" s="5">
        <v>102008808</v>
      </c>
      <c r="G96" s="5">
        <v>0</v>
      </c>
      <c r="H96" s="5">
        <v>0</v>
      </c>
      <c r="I96" s="5">
        <v>0</v>
      </c>
      <c r="J96" s="5">
        <v>0</v>
      </c>
      <c r="K96" s="5">
        <v>102008808</v>
      </c>
      <c r="L96" s="73">
        <v>0</v>
      </c>
      <c r="M96" s="73"/>
      <c r="N96" s="73">
        <v>0</v>
      </c>
      <c r="O96" s="73"/>
      <c r="P96" s="5">
        <v>0</v>
      </c>
      <c r="Q96" s="5">
        <v>0</v>
      </c>
      <c r="R96" s="74">
        <v>0</v>
      </c>
      <c r="S96" s="74"/>
      <c r="T96" s="5">
        <v>0</v>
      </c>
      <c r="U96" s="5">
        <v>0</v>
      </c>
      <c r="V96" s="5">
        <v>0</v>
      </c>
      <c r="W96" s="5">
        <v>0</v>
      </c>
      <c r="X96" s="5">
        <v>102008808</v>
      </c>
      <c r="Y96" s="73">
        <v>0</v>
      </c>
      <c r="Z96" s="73"/>
    </row>
    <row r="97" spans="1:26" ht="21.75" customHeight="1">
      <c r="A97" s="71" t="s">
        <v>160</v>
      </c>
      <c r="B97" s="71"/>
      <c r="C97" s="72" t="s">
        <v>41</v>
      </c>
      <c r="D97" s="72"/>
      <c r="E97" s="4" t="s">
        <v>52</v>
      </c>
      <c r="F97" s="5">
        <v>6287700</v>
      </c>
      <c r="G97" s="5">
        <v>0</v>
      </c>
      <c r="H97" s="5">
        <v>0</v>
      </c>
      <c r="I97" s="5">
        <v>0</v>
      </c>
      <c r="J97" s="5">
        <v>0</v>
      </c>
      <c r="K97" s="5">
        <v>6287700</v>
      </c>
      <c r="L97" s="73">
        <v>0</v>
      </c>
      <c r="M97" s="73"/>
      <c r="N97" s="73">
        <v>0</v>
      </c>
      <c r="O97" s="73"/>
      <c r="P97" s="5">
        <v>0</v>
      </c>
      <c r="Q97" s="5">
        <v>0</v>
      </c>
      <c r="R97" s="74">
        <v>0</v>
      </c>
      <c r="S97" s="74"/>
      <c r="T97" s="5">
        <v>0</v>
      </c>
      <c r="U97" s="5">
        <v>0</v>
      </c>
      <c r="V97" s="5">
        <v>0</v>
      </c>
      <c r="W97" s="5">
        <v>0</v>
      </c>
      <c r="X97" s="5">
        <v>6287700</v>
      </c>
      <c r="Y97" s="73">
        <v>0</v>
      </c>
      <c r="Z97" s="73"/>
    </row>
    <row r="98" spans="1:26" ht="21" customHeight="1">
      <c r="A98" s="71" t="s">
        <v>161</v>
      </c>
      <c r="B98" s="71"/>
      <c r="C98" s="72" t="s">
        <v>41</v>
      </c>
      <c r="D98" s="72"/>
      <c r="E98" s="4" t="s">
        <v>54</v>
      </c>
      <c r="F98" s="5">
        <v>86945807</v>
      </c>
      <c r="G98" s="5">
        <v>0</v>
      </c>
      <c r="H98" s="5">
        <v>0</v>
      </c>
      <c r="I98" s="5">
        <v>0</v>
      </c>
      <c r="J98" s="5">
        <v>0</v>
      </c>
      <c r="K98" s="5">
        <v>86945807</v>
      </c>
      <c r="L98" s="73">
        <v>0</v>
      </c>
      <c r="M98" s="73"/>
      <c r="N98" s="73">
        <v>0</v>
      </c>
      <c r="O98" s="73"/>
      <c r="P98" s="5">
        <v>0</v>
      </c>
      <c r="Q98" s="5">
        <v>0</v>
      </c>
      <c r="R98" s="74">
        <v>0</v>
      </c>
      <c r="S98" s="74"/>
      <c r="T98" s="5">
        <v>0</v>
      </c>
      <c r="U98" s="5">
        <v>0</v>
      </c>
      <c r="V98" s="5">
        <v>0</v>
      </c>
      <c r="W98" s="5">
        <v>0</v>
      </c>
      <c r="X98" s="5">
        <v>86945807</v>
      </c>
      <c r="Y98" s="73">
        <v>0</v>
      </c>
      <c r="Z98" s="73"/>
    </row>
    <row r="99" spans="1:26" ht="21" customHeight="1">
      <c r="A99" s="71" t="s">
        <v>162</v>
      </c>
      <c r="B99" s="71"/>
      <c r="C99" s="72" t="s">
        <v>41</v>
      </c>
      <c r="D99" s="72"/>
      <c r="E99" s="4" t="s">
        <v>56</v>
      </c>
      <c r="F99" s="5">
        <v>4074480</v>
      </c>
      <c r="G99" s="5">
        <v>0</v>
      </c>
      <c r="H99" s="5">
        <v>0</v>
      </c>
      <c r="I99" s="5">
        <v>0</v>
      </c>
      <c r="J99" s="5">
        <v>0</v>
      </c>
      <c r="K99" s="5">
        <v>4074480</v>
      </c>
      <c r="L99" s="73">
        <v>236841</v>
      </c>
      <c r="M99" s="73"/>
      <c r="N99" s="73">
        <v>0</v>
      </c>
      <c r="O99" s="73"/>
      <c r="P99" s="5">
        <v>236841</v>
      </c>
      <c r="Q99" s="5">
        <v>236841</v>
      </c>
      <c r="R99" s="74">
        <v>5.812790834658656</v>
      </c>
      <c r="S99" s="74"/>
      <c r="T99" s="5">
        <v>236841</v>
      </c>
      <c r="U99" s="5">
        <v>0</v>
      </c>
      <c r="V99" s="5">
        <v>236841</v>
      </c>
      <c r="W99" s="5">
        <v>236841</v>
      </c>
      <c r="X99" s="5">
        <v>3837639</v>
      </c>
      <c r="Y99" s="73">
        <v>0</v>
      </c>
      <c r="Z99" s="73"/>
    </row>
    <row r="100" spans="1:26" ht="28.5" customHeight="1">
      <c r="A100" s="71" t="s">
        <v>163</v>
      </c>
      <c r="B100" s="71"/>
      <c r="C100" s="72" t="s">
        <v>41</v>
      </c>
      <c r="D100" s="72"/>
      <c r="E100" s="4" t="s">
        <v>58</v>
      </c>
      <c r="F100" s="5">
        <v>45855452</v>
      </c>
      <c r="G100" s="5">
        <v>0</v>
      </c>
      <c r="H100" s="5">
        <v>0</v>
      </c>
      <c r="I100" s="5">
        <v>0</v>
      </c>
      <c r="J100" s="5">
        <v>0</v>
      </c>
      <c r="K100" s="5">
        <v>45855452</v>
      </c>
      <c r="L100" s="73">
        <v>6447593</v>
      </c>
      <c r="M100" s="73"/>
      <c r="N100" s="73">
        <v>0</v>
      </c>
      <c r="O100" s="73"/>
      <c r="P100" s="5">
        <v>6447593</v>
      </c>
      <c r="Q100" s="5">
        <v>6447593</v>
      </c>
      <c r="R100" s="74">
        <v>14.06069010071038</v>
      </c>
      <c r="S100" s="74"/>
      <c r="T100" s="5">
        <v>6447593</v>
      </c>
      <c r="U100" s="5">
        <v>0</v>
      </c>
      <c r="V100" s="5">
        <v>6447593</v>
      </c>
      <c r="W100" s="5">
        <v>6447593</v>
      </c>
      <c r="X100" s="5">
        <v>39407859</v>
      </c>
      <c r="Y100" s="73">
        <v>0</v>
      </c>
      <c r="Z100" s="73"/>
    </row>
    <row r="101" spans="1:26" ht="21" customHeight="1">
      <c r="A101" s="71" t="s">
        <v>164</v>
      </c>
      <c r="B101" s="71"/>
      <c r="C101" s="72"/>
      <c r="D101" s="72"/>
      <c r="E101" s="4" t="s">
        <v>64</v>
      </c>
      <c r="F101" s="5">
        <v>8478176</v>
      </c>
      <c r="G101" s="5">
        <v>0</v>
      </c>
      <c r="H101" s="5">
        <v>0</v>
      </c>
      <c r="I101" s="5">
        <v>0</v>
      </c>
      <c r="J101" s="5">
        <v>0</v>
      </c>
      <c r="K101" s="5">
        <v>8478176</v>
      </c>
      <c r="L101" s="73">
        <v>0</v>
      </c>
      <c r="M101" s="73"/>
      <c r="N101" s="73">
        <v>0</v>
      </c>
      <c r="O101" s="73"/>
      <c r="P101" s="5">
        <v>0</v>
      </c>
      <c r="Q101" s="5">
        <v>0</v>
      </c>
      <c r="R101" s="74">
        <v>0</v>
      </c>
      <c r="S101" s="74"/>
      <c r="T101" s="5">
        <v>0</v>
      </c>
      <c r="U101" s="5">
        <v>0</v>
      </c>
      <c r="V101" s="5">
        <v>0</v>
      </c>
      <c r="W101" s="5">
        <v>0</v>
      </c>
      <c r="X101" s="5">
        <v>8478176</v>
      </c>
      <c r="Y101" s="73">
        <v>0</v>
      </c>
      <c r="Z101" s="73"/>
    </row>
    <row r="102" spans="1:26" ht="28.5" customHeight="1">
      <c r="A102" s="71" t="s">
        <v>165</v>
      </c>
      <c r="B102" s="71"/>
      <c r="C102" s="72" t="s">
        <v>41</v>
      </c>
      <c r="D102" s="72"/>
      <c r="E102" s="4" t="s">
        <v>66</v>
      </c>
      <c r="F102" s="5">
        <v>8478176</v>
      </c>
      <c r="G102" s="5">
        <v>0</v>
      </c>
      <c r="H102" s="5">
        <v>0</v>
      </c>
      <c r="I102" s="5">
        <v>0</v>
      </c>
      <c r="J102" s="5">
        <v>0</v>
      </c>
      <c r="K102" s="5">
        <v>8478176</v>
      </c>
      <c r="L102" s="73">
        <v>0</v>
      </c>
      <c r="M102" s="73"/>
      <c r="N102" s="73">
        <v>0</v>
      </c>
      <c r="O102" s="73"/>
      <c r="P102" s="5">
        <v>0</v>
      </c>
      <c r="Q102" s="5">
        <v>0</v>
      </c>
      <c r="R102" s="74">
        <v>0</v>
      </c>
      <c r="S102" s="74"/>
      <c r="T102" s="5">
        <v>0</v>
      </c>
      <c r="U102" s="5">
        <v>0</v>
      </c>
      <c r="V102" s="5">
        <v>0</v>
      </c>
      <c r="W102" s="5">
        <v>0</v>
      </c>
      <c r="X102" s="5">
        <v>8478176</v>
      </c>
      <c r="Y102" s="73">
        <v>0</v>
      </c>
      <c r="Z102" s="73"/>
    </row>
    <row r="103" spans="1:26" ht="21" customHeight="1">
      <c r="A103" s="71" t="s">
        <v>166</v>
      </c>
      <c r="B103" s="71"/>
      <c r="C103" s="72"/>
      <c r="D103" s="72"/>
      <c r="E103" s="4" t="s">
        <v>70</v>
      </c>
      <c r="F103" s="5">
        <v>50626992</v>
      </c>
      <c r="G103" s="5">
        <v>0</v>
      </c>
      <c r="H103" s="5">
        <v>0</v>
      </c>
      <c r="I103" s="5">
        <v>0</v>
      </c>
      <c r="J103" s="5">
        <v>0</v>
      </c>
      <c r="K103" s="5">
        <v>50626992</v>
      </c>
      <c r="L103" s="73">
        <v>4515150</v>
      </c>
      <c r="M103" s="73"/>
      <c r="N103" s="73">
        <v>0</v>
      </c>
      <c r="O103" s="73"/>
      <c r="P103" s="5">
        <v>4515150</v>
      </c>
      <c r="Q103" s="5">
        <v>4515150</v>
      </c>
      <c r="R103" s="74">
        <v>8.918463889776426</v>
      </c>
      <c r="S103" s="74"/>
      <c r="T103" s="5">
        <v>0</v>
      </c>
      <c r="U103" s="5">
        <v>0</v>
      </c>
      <c r="V103" s="5">
        <v>0</v>
      </c>
      <c r="W103" s="5">
        <v>0</v>
      </c>
      <c r="X103" s="5">
        <v>46111842</v>
      </c>
      <c r="Y103" s="73">
        <v>0</v>
      </c>
      <c r="Z103" s="73"/>
    </row>
    <row r="104" spans="1:26" ht="21" customHeight="1">
      <c r="A104" s="71" t="s">
        <v>167</v>
      </c>
      <c r="B104" s="71"/>
      <c r="C104" s="72"/>
      <c r="D104" s="72"/>
      <c r="E104" s="4" t="s">
        <v>72</v>
      </c>
      <c r="F104" s="5">
        <v>3713320</v>
      </c>
      <c r="G104" s="5">
        <v>0</v>
      </c>
      <c r="H104" s="5">
        <v>0</v>
      </c>
      <c r="I104" s="5">
        <v>0</v>
      </c>
      <c r="J104" s="5">
        <v>0</v>
      </c>
      <c r="K104" s="5">
        <v>3713320</v>
      </c>
      <c r="L104" s="73">
        <v>0</v>
      </c>
      <c r="M104" s="73"/>
      <c r="N104" s="73">
        <v>0</v>
      </c>
      <c r="O104" s="73"/>
      <c r="P104" s="5">
        <v>0</v>
      </c>
      <c r="Q104" s="5">
        <v>0</v>
      </c>
      <c r="R104" s="74">
        <v>0</v>
      </c>
      <c r="S104" s="74"/>
      <c r="T104" s="5">
        <v>0</v>
      </c>
      <c r="U104" s="5">
        <v>0</v>
      </c>
      <c r="V104" s="5">
        <v>0</v>
      </c>
      <c r="W104" s="5">
        <v>0</v>
      </c>
      <c r="X104" s="5">
        <v>3713320</v>
      </c>
      <c r="Y104" s="73">
        <v>0</v>
      </c>
      <c r="Z104" s="73"/>
    </row>
    <row r="105" spans="1:26" ht="21" customHeight="1">
      <c r="A105" s="71" t="s">
        <v>168</v>
      </c>
      <c r="B105" s="71"/>
      <c r="C105" s="72" t="s">
        <v>41</v>
      </c>
      <c r="D105" s="72"/>
      <c r="E105" s="4" t="s">
        <v>74</v>
      </c>
      <c r="F105" s="5">
        <v>3713320</v>
      </c>
      <c r="G105" s="5">
        <v>0</v>
      </c>
      <c r="H105" s="5">
        <v>0</v>
      </c>
      <c r="I105" s="5">
        <v>0</v>
      </c>
      <c r="J105" s="5">
        <v>0</v>
      </c>
      <c r="K105" s="5">
        <v>3713320</v>
      </c>
      <c r="L105" s="73">
        <v>0</v>
      </c>
      <c r="M105" s="73"/>
      <c r="N105" s="73">
        <v>0</v>
      </c>
      <c r="O105" s="73"/>
      <c r="P105" s="5">
        <v>0</v>
      </c>
      <c r="Q105" s="5">
        <v>0</v>
      </c>
      <c r="R105" s="74">
        <v>0</v>
      </c>
      <c r="S105" s="74"/>
      <c r="T105" s="5">
        <v>0</v>
      </c>
      <c r="U105" s="5">
        <v>0</v>
      </c>
      <c r="V105" s="5">
        <v>0</v>
      </c>
      <c r="W105" s="5">
        <v>0</v>
      </c>
      <c r="X105" s="5">
        <v>3713320</v>
      </c>
      <c r="Y105" s="73">
        <v>0</v>
      </c>
      <c r="Z105" s="73"/>
    </row>
    <row r="106" spans="1:26" ht="21" customHeight="1">
      <c r="A106" s="71" t="s">
        <v>169</v>
      </c>
      <c r="B106" s="71"/>
      <c r="C106" s="72"/>
      <c r="D106" s="72"/>
      <c r="E106" s="4" t="s">
        <v>76</v>
      </c>
      <c r="F106" s="5">
        <v>42938896</v>
      </c>
      <c r="G106" s="5">
        <v>0</v>
      </c>
      <c r="H106" s="5">
        <v>0</v>
      </c>
      <c r="I106" s="5">
        <v>0</v>
      </c>
      <c r="J106" s="5">
        <v>0</v>
      </c>
      <c r="K106" s="5">
        <v>42938896</v>
      </c>
      <c r="L106" s="73">
        <v>4515150</v>
      </c>
      <c r="M106" s="73"/>
      <c r="N106" s="73">
        <v>0</v>
      </c>
      <c r="O106" s="73"/>
      <c r="P106" s="5">
        <v>4515150</v>
      </c>
      <c r="Q106" s="5">
        <v>4515150</v>
      </c>
      <c r="R106" s="74">
        <v>10.51529131070347</v>
      </c>
      <c r="S106" s="74"/>
      <c r="T106" s="5">
        <v>0</v>
      </c>
      <c r="U106" s="5">
        <v>0</v>
      </c>
      <c r="V106" s="5">
        <v>0</v>
      </c>
      <c r="W106" s="5">
        <v>0</v>
      </c>
      <c r="X106" s="5">
        <v>38423746</v>
      </c>
      <c r="Y106" s="73">
        <v>0</v>
      </c>
      <c r="Z106" s="73"/>
    </row>
    <row r="107" spans="1:26" ht="21" customHeight="1">
      <c r="A107" s="71" t="s">
        <v>170</v>
      </c>
      <c r="B107" s="71"/>
      <c r="C107" s="72" t="s">
        <v>41</v>
      </c>
      <c r="D107" s="72"/>
      <c r="E107" s="4" t="s">
        <v>78</v>
      </c>
      <c r="F107" s="5">
        <v>3120000</v>
      </c>
      <c r="G107" s="5">
        <v>0</v>
      </c>
      <c r="H107" s="5">
        <v>0</v>
      </c>
      <c r="I107" s="5">
        <v>0</v>
      </c>
      <c r="J107" s="5">
        <v>0</v>
      </c>
      <c r="K107" s="5">
        <v>3120000</v>
      </c>
      <c r="L107" s="73">
        <v>0</v>
      </c>
      <c r="M107" s="73"/>
      <c r="N107" s="73">
        <v>0</v>
      </c>
      <c r="O107" s="73"/>
      <c r="P107" s="5">
        <v>0</v>
      </c>
      <c r="Q107" s="5">
        <v>0</v>
      </c>
      <c r="R107" s="74">
        <v>0</v>
      </c>
      <c r="S107" s="74"/>
      <c r="T107" s="5">
        <v>0</v>
      </c>
      <c r="U107" s="5">
        <v>0</v>
      </c>
      <c r="V107" s="5">
        <v>0</v>
      </c>
      <c r="W107" s="5">
        <v>0</v>
      </c>
      <c r="X107" s="5">
        <v>3120000</v>
      </c>
      <c r="Y107" s="73">
        <v>0</v>
      </c>
      <c r="Z107" s="73"/>
    </row>
    <row r="108" spans="1:26" ht="36.75" customHeight="1">
      <c r="A108" s="71" t="s">
        <v>171</v>
      </c>
      <c r="B108" s="71"/>
      <c r="C108" s="72" t="s">
        <v>41</v>
      </c>
      <c r="D108" s="72"/>
      <c r="E108" s="4" t="s">
        <v>82</v>
      </c>
      <c r="F108" s="5">
        <v>35797216</v>
      </c>
      <c r="G108" s="5">
        <v>0</v>
      </c>
      <c r="H108" s="5">
        <v>0</v>
      </c>
      <c r="I108" s="5">
        <v>0</v>
      </c>
      <c r="J108" s="5">
        <v>0</v>
      </c>
      <c r="K108" s="5">
        <v>35797216</v>
      </c>
      <c r="L108" s="73">
        <v>4515150</v>
      </c>
      <c r="M108" s="73"/>
      <c r="N108" s="73">
        <v>0</v>
      </c>
      <c r="O108" s="73"/>
      <c r="P108" s="5">
        <v>4515150</v>
      </c>
      <c r="Q108" s="5">
        <v>4515150</v>
      </c>
      <c r="R108" s="74">
        <v>12.613131702755878</v>
      </c>
      <c r="S108" s="74"/>
      <c r="T108" s="5">
        <v>0</v>
      </c>
      <c r="U108" s="5">
        <v>0</v>
      </c>
      <c r="V108" s="5">
        <v>0</v>
      </c>
      <c r="W108" s="5">
        <v>0</v>
      </c>
      <c r="X108" s="5">
        <v>31282066</v>
      </c>
      <c r="Y108" s="73">
        <v>0</v>
      </c>
      <c r="Z108" s="73"/>
    </row>
    <row r="109" spans="1:26" ht="21" customHeight="1">
      <c r="A109" s="71" t="s">
        <v>172</v>
      </c>
      <c r="B109" s="71"/>
      <c r="C109" s="72" t="s">
        <v>41</v>
      </c>
      <c r="D109" s="72"/>
      <c r="E109" s="4" t="s">
        <v>84</v>
      </c>
      <c r="F109" s="5">
        <v>3397056</v>
      </c>
      <c r="G109" s="5">
        <v>0</v>
      </c>
      <c r="H109" s="5">
        <v>0</v>
      </c>
      <c r="I109" s="5">
        <v>0</v>
      </c>
      <c r="J109" s="5">
        <v>0</v>
      </c>
      <c r="K109" s="5">
        <v>3397056</v>
      </c>
      <c r="L109" s="73">
        <v>0</v>
      </c>
      <c r="M109" s="73"/>
      <c r="N109" s="73">
        <v>0</v>
      </c>
      <c r="O109" s="73"/>
      <c r="P109" s="5">
        <v>0</v>
      </c>
      <c r="Q109" s="5">
        <v>0</v>
      </c>
      <c r="R109" s="74">
        <v>0</v>
      </c>
      <c r="S109" s="74"/>
      <c r="T109" s="5">
        <v>0</v>
      </c>
      <c r="U109" s="5">
        <v>0</v>
      </c>
      <c r="V109" s="5">
        <v>0</v>
      </c>
      <c r="W109" s="5">
        <v>0</v>
      </c>
      <c r="X109" s="5">
        <v>3397056</v>
      </c>
      <c r="Y109" s="73">
        <v>0</v>
      </c>
      <c r="Z109" s="73"/>
    </row>
    <row r="110" spans="1:26" ht="21" customHeight="1">
      <c r="A110" s="71" t="s">
        <v>173</v>
      </c>
      <c r="B110" s="71"/>
      <c r="C110" s="72" t="s">
        <v>41</v>
      </c>
      <c r="D110" s="72"/>
      <c r="E110" s="4" t="s">
        <v>174</v>
      </c>
      <c r="F110" s="5">
        <v>624624</v>
      </c>
      <c r="G110" s="5">
        <v>0</v>
      </c>
      <c r="H110" s="5">
        <v>0</v>
      </c>
      <c r="I110" s="5">
        <v>0</v>
      </c>
      <c r="J110" s="5">
        <v>0</v>
      </c>
      <c r="K110" s="5">
        <v>624624</v>
      </c>
      <c r="L110" s="73">
        <v>0</v>
      </c>
      <c r="M110" s="73"/>
      <c r="N110" s="73">
        <v>0</v>
      </c>
      <c r="O110" s="73"/>
      <c r="P110" s="5">
        <v>0</v>
      </c>
      <c r="Q110" s="5">
        <v>0</v>
      </c>
      <c r="R110" s="74">
        <v>0</v>
      </c>
      <c r="S110" s="74"/>
      <c r="T110" s="5">
        <v>0</v>
      </c>
      <c r="U110" s="5">
        <v>0</v>
      </c>
      <c r="V110" s="5">
        <v>0</v>
      </c>
      <c r="W110" s="5">
        <v>0</v>
      </c>
      <c r="X110" s="5">
        <v>624624</v>
      </c>
      <c r="Y110" s="73">
        <v>0</v>
      </c>
      <c r="Z110" s="73"/>
    </row>
    <row r="111" spans="1:26" ht="21.75" customHeight="1">
      <c r="A111" s="71" t="s">
        <v>175</v>
      </c>
      <c r="B111" s="71"/>
      <c r="C111" s="72"/>
      <c r="D111" s="72"/>
      <c r="E111" s="4" t="s">
        <v>86</v>
      </c>
      <c r="F111" s="5">
        <v>3974776</v>
      </c>
      <c r="G111" s="5">
        <v>0</v>
      </c>
      <c r="H111" s="5">
        <v>0</v>
      </c>
      <c r="I111" s="5">
        <v>0</v>
      </c>
      <c r="J111" s="5">
        <v>0</v>
      </c>
      <c r="K111" s="5">
        <v>3974776</v>
      </c>
      <c r="L111" s="73">
        <v>0</v>
      </c>
      <c r="M111" s="73"/>
      <c r="N111" s="73">
        <v>0</v>
      </c>
      <c r="O111" s="73"/>
      <c r="P111" s="5">
        <v>0</v>
      </c>
      <c r="Q111" s="5">
        <v>0</v>
      </c>
      <c r="R111" s="74">
        <v>0</v>
      </c>
      <c r="S111" s="74"/>
      <c r="T111" s="5">
        <v>0</v>
      </c>
      <c r="U111" s="5">
        <v>0</v>
      </c>
      <c r="V111" s="5">
        <v>0</v>
      </c>
      <c r="W111" s="5">
        <v>0</v>
      </c>
      <c r="X111" s="5">
        <v>3974776</v>
      </c>
      <c r="Y111" s="73">
        <v>0</v>
      </c>
      <c r="Z111" s="73"/>
    </row>
    <row r="112" spans="1:26" ht="36.75" customHeight="1">
      <c r="A112" s="71" t="s">
        <v>176</v>
      </c>
      <c r="B112" s="71"/>
      <c r="C112" s="72" t="s">
        <v>41</v>
      </c>
      <c r="D112" s="72"/>
      <c r="E112" s="4" t="s">
        <v>177</v>
      </c>
      <c r="F112" s="5">
        <v>3974776</v>
      </c>
      <c r="G112" s="5">
        <v>0</v>
      </c>
      <c r="H112" s="5">
        <v>0</v>
      </c>
      <c r="I112" s="5">
        <v>0</v>
      </c>
      <c r="J112" s="5">
        <v>0</v>
      </c>
      <c r="K112" s="5">
        <v>3974776</v>
      </c>
      <c r="L112" s="73">
        <v>0</v>
      </c>
      <c r="M112" s="73"/>
      <c r="N112" s="73">
        <v>0</v>
      </c>
      <c r="O112" s="73"/>
      <c r="P112" s="5">
        <v>0</v>
      </c>
      <c r="Q112" s="5">
        <v>0</v>
      </c>
      <c r="R112" s="74">
        <v>0</v>
      </c>
      <c r="S112" s="74"/>
      <c r="T112" s="5">
        <v>0</v>
      </c>
      <c r="U112" s="5">
        <v>0</v>
      </c>
      <c r="V112" s="5">
        <v>0</v>
      </c>
      <c r="W112" s="5">
        <v>0</v>
      </c>
      <c r="X112" s="5">
        <v>3974776</v>
      </c>
      <c r="Y112" s="73">
        <v>0</v>
      </c>
      <c r="Z112" s="73"/>
    </row>
    <row r="113" spans="1:26" ht="21" customHeight="1">
      <c r="A113" s="71" t="s">
        <v>178</v>
      </c>
      <c r="B113" s="71"/>
      <c r="C113" s="72"/>
      <c r="D113" s="72"/>
      <c r="E113" s="4" t="s">
        <v>179</v>
      </c>
      <c r="F113" s="5">
        <v>1170000000</v>
      </c>
      <c r="G113" s="5">
        <v>0</v>
      </c>
      <c r="H113" s="5">
        <v>0</v>
      </c>
      <c r="I113" s="5">
        <v>0</v>
      </c>
      <c r="J113" s="5">
        <v>0</v>
      </c>
      <c r="K113" s="5">
        <v>1170000000</v>
      </c>
      <c r="L113" s="73">
        <v>16786507</v>
      </c>
      <c r="M113" s="73"/>
      <c r="N113" s="73">
        <v>0</v>
      </c>
      <c r="O113" s="73"/>
      <c r="P113" s="5">
        <v>0</v>
      </c>
      <c r="Q113" s="5">
        <v>0</v>
      </c>
      <c r="R113" s="74">
        <v>0</v>
      </c>
      <c r="S113" s="74"/>
      <c r="T113" s="5">
        <v>0</v>
      </c>
      <c r="U113" s="5">
        <v>0</v>
      </c>
      <c r="V113" s="5">
        <v>0</v>
      </c>
      <c r="W113" s="5">
        <v>0</v>
      </c>
      <c r="X113" s="5">
        <v>1153213493</v>
      </c>
      <c r="Y113" s="73">
        <v>0</v>
      </c>
      <c r="Z113" s="73"/>
    </row>
    <row r="114" spans="1:26" ht="21" customHeight="1">
      <c r="A114" s="71" t="s">
        <v>180</v>
      </c>
      <c r="B114" s="71"/>
      <c r="C114" s="72"/>
      <c r="D114" s="72"/>
      <c r="E114" s="4" t="s">
        <v>179</v>
      </c>
      <c r="F114" s="5">
        <v>1170000000</v>
      </c>
      <c r="G114" s="5">
        <v>0</v>
      </c>
      <c r="H114" s="5">
        <v>0</v>
      </c>
      <c r="I114" s="5">
        <v>0</v>
      </c>
      <c r="J114" s="5">
        <v>0</v>
      </c>
      <c r="K114" s="5">
        <v>1170000000</v>
      </c>
      <c r="L114" s="73">
        <v>16786507</v>
      </c>
      <c r="M114" s="73"/>
      <c r="N114" s="73">
        <v>0</v>
      </c>
      <c r="O114" s="73"/>
      <c r="P114" s="5">
        <v>0</v>
      </c>
      <c r="Q114" s="5">
        <v>0</v>
      </c>
      <c r="R114" s="74">
        <v>0</v>
      </c>
      <c r="S114" s="74"/>
      <c r="T114" s="5">
        <v>0</v>
      </c>
      <c r="U114" s="5">
        <v>0</v>
      </c>
      <c r="V114" s="5">
        <v>0</v>
      </c>
      <c r="W114" s="5">
        <v>0</v>
      </c>
      <c r="X114" s="5">
        <v>1153213493</v>
      </c>
      <c r="Y114" s="73">
        <v>0</v>
      </c>
      <c r="Z114" s="73"/>
    </row>
    <row r="115" spans="1:26" ht="21" customHeight="1">
      <c r="A115" s="71" t="s">
        <v>181</v>
      </c>
      <c r="B115" s="71"/>
      <c r="C115" s="72"/>
      <c r="D115" s="72"/>
      <c r="E115" s="4" t="s">
        <v>182</v>
      </c>
      <c r="F115" s="5">
        <v>1170000000</v>
      </c>
      <c r="G115" s="5">
        <v>0</v>
      </c>
      <c r="H115" s="5">
        <v>0</v>
      </c>
      <c r="I115" s="5">
        <v>0</v>
      </c>
      <c r="J115" s="5">
        <v>0</v>
      </c>
      <c r="K115" s="5">
        <v>1170000000</v>
      </c>
      <c r="L115" s="73">
        <v>16786507</v>
      </c>
      <c r="M115" s="73"/>
      <c r="N115" s="73">
        <v>0</v>
      </c>
      <c r="O115" s="73"/>
      <c r="P115" s="5">
        <v>0</v>
      </c>
      <c r="Q115" s="5">
        <v>0</v>
      </c>
      <c r="R115" s="74">
        <v>0</v>
      </c>
      <c r="S115" s="74"/>
      <c r="T115" s="5">
        <v>0</v>
      </c>
      <c r="U115" s="5">
        <v>0</v>
      </c>
      <c r="V115" s="5">
        <v>0</v>
      </c>
      <c r="W115" s="5">
        <v>0</v>
      </c>
      <c r="X115" s="5">
        <v>1153213493</v>
      </c>
      <c r="Y115" s="73">
        <v>0</v>
      </c>
      <c r="Z115" s="73"/>
    </row>
    <row r="116" spans="1:26" ht="28.5" customHeight="1">
      <c r="A116" s="71" t="s">
        <v>183</v>
      </c>
      <c r="B116" s="71"/>
      <c r="C116" s="72"/>
      <c r="D116" s="72"/>
      <c r="E116" s="4" t="s">
        <v>184</v>
      </c>
      <c r="F116" s="5">
        <v>1170000000</v>
      </c>
      <c r="G116" s="5">
        <v>0</v>
      </c>
      <c r="H116" s="5">
        <v>0</v>
      </c>
      <c r="I116" s="5">
        <v>0</v>
      </c>
      <c r="J116" s="5">
        <v>0</v>
      </c>
      <c r="K116" s="5">
        <v>1170000000</v>
      </c>
      <c r="L116" s="73">
        <v>16786507</v>
      </c>
      <c r="M116" s="73"/>
      <c r="N116" s="73">
        <v>0</v>
      </c>
      <c r="O116" s="73"/>
      <c r="P116" s="5">
        <v>0</v>
      </c>
      <c r="Q116" s="5">
        <v>0</v>
      </c>
      <c r="R116" s="74">
        <v>0</v>
      </c>
      <c r="S116" s="74"/>
      <c r="T116" s="5">
        <v>0</v>
      </c>
      <c r="U116" s="5">
        <v>0</v>
      </c>
      <c r="V116" s="5">
        <v>0</v>
      </c>
      <c r="W116" s="5">
        <v>0</v>
      </c>
      <c r="X116" s="5">
        <v>1153213493</v>
      </c>
      <c r="Y116" s="73">
        <v>0</v>
      </c>
      <c r="Z116" s="73"/>
    </row>
    <row r="117" spans="1:26" ht="21" customHeight="1">
      <c r="A117" s="71" t="s">
        <v>185</v>
      </c>
      <c r="B117" s="71"/>
      <c r="C117" s="72" t="s">
        <v>41</v>
      </c>
      <c r="D117" s="72"/>
      <c r="E117" s="4" t="s">
        <v>186</v>
      </c>
      <c r="F117" s="5">
        <v>1170000000</v>
      </c>
      <c r="G117" s="5">
        <v>0</v>
      </c>
      <c r="H117" s="5">
        <v>0</v>
      </c>
      <c r="I117" s="5">
        <v>0</v>
      </c>
      <c r="J117" s="5">
        <v>0</v>
      </c>
      <c r="K117" s="5">
        <v>1170000000</v>
      </c>
      <c r="L117" s="73">
        <v>16786507</v>
      </c>
      <c r="M117" s="73"/>
      <c r="N117" s="73">
        <v>0</v>
      </c>
      <c r="O117" s="73"/>
      <c r="P117" s="5">
        <v>0</v>
      </c>
      <c r="Q117" s="5">
        <v>0</v>
      </c>
      <c r="R117" s="74">
        <v>0</v>
      </c>
      <c r="S117" s="74"/>
      <c r="T117" s="5">
        <v>0</v>
      </c>
      <c r="U117" s="5">
        <v>0</v>
      </c>
      <c r="V117" s="5">
        <v>0</v>
      </c>
      <c r="W117" s="5">
        <v>0</v>
      </c>
      <c r="X117" s="5">
        <v>1153213493</v>
      </c>
      <c r="Y117" s="73">
        <v>0</v>
      </c>
      <c r="Z117" s="73"/>
    </row>
    <row r="118" spans="1:26" ht="21" customHeight="1">
      <c r="A118" s="71" t="s">
        <v>187</v>
      </c>
      <c r="B118" s="71"/>
      <c r="C118" s="72"/>
      <c r="D118" s="72"/>
      <c r="E118" s="4" t="s">
        <v>90</v>
      </c>
      <c r="F118" s="5">
        <v>1200000000</v>
      </c>
      <c r="G118" s="5">
        <v>0</v>
      </c>
      <c r="H118" s="5">
        <v>0</v>
      </c>
      <c r="I118" s="5">
        <v>838850443</v>
      </c>
      <c r="J118" s="5">
        <v>0</v>
      </c>
      <c r="K118" s="5">
        <v>2038850443</v>
      </c>
      <c r="L118" s="73">
        <v>1969479943</v>
      </c>
      <c r="M118" s="73"/>
      <c r="N118" s="73">
        <v>0</v>
      </c>
      <c r="O118" s="73"/>
      <c r="P118" s="5">
        <v>1969479943</v>
      </c>
      <c r="Q118" s="5">
        <v>1969479943</v>
      </c>
      <c r="R118" s="74">
        <v>96.59756799532941</v>
      </c>
      <c r="S118" s="74"/>
      <c r="T118" s="5">
        <v>0</v>
      </c>
      <c r="U118" s="5">
        <v>0</v>
      </c>
      <c r="V118" s="5">
        <v>0</v>
      </c>
      <c r="W118" s="5">
        <v>0</v>
      </c>
      <c r="X118" s="5">
        <v>69370500</v>
      </c>
      <c r="Y118" s="73">
        <v>0</v>
      </c>
      <c r="Z118" s="73"/>
    </row>
    <row r="119" spans="1:26" ht="45" customHeight="1">
      <c r="A119" s="71" t="s">
        <v>188</v>
      </c>
      <c r="B119" s="71"/>
      <c r="C119" s="72"/>
      <c r="D119" s="72"/>
      <c r="E119" s="4" t="s">
        <v>92</v>
      </c>
      <c r="F119" s="5">
        <v>1200000000</v>
      </c>
      <c r="G119" s="5">
        <v>0</v>
      </c>
      <c r="H119" s="5">
        <v>0</v>
      </c>
      <c r="I119" s="5">
        <v>838850443</v>
      </c>
      <c r="J119" s="5">
        <v>0</v>
      </c>
      <c r="K119" s="5">
        <v>2038850443</v>
      </c>
      <c r="L119" s="73">
        <v>1969479943</v>
      </c>
      <c r="M119" s="73"/>
      <c r="N119" s="73">
        <v>0</v>
      </c>
      <c r="O119" s="73"/>
      <c r="P119" s="5">
        <v>1969479943</v>
      </c>
      <c r="Q119" s="5">
        <v>1969479943</v>
      </c>
      <c r="R119" s="74">
        <v>96.59756799532941</v>
      </c>
      <c r="S119" s="74"/>
      <c r="T119" s="5">
        <v>0</v>
      </c>
      <c r="U119" s="5">
        <v>0</v>
      </c>
      <c r="V119" s="5">
        <v>0</v>
      </c>
      <c r="W119" s="5">
        <v>0</v>
      </c>
      <c r="X119" s="5">
        <v>69370500</v>
      </c>
      <c r="Y119" s="73">
        <v>0</v>
      </c>
      <c r="Z119" s="73"/>
    </row>
    <row r="120" spans="1:26" ht="45.75" customHeight="1">
      <c r="A120" s="71" t="s">
        <v>189</v>
      </c>
      <c r="B120" s="71"/>
      <c r="C120" s="72"/>
      <c r="D120" s="72"/>
      <c r="E120" s="4" t="s">
        <v>94</v>
      </c>
      <c r="F120" s="5">
        <v>1200000000</v>
      </c>
      <c r="G120" s="5">
        <v>0</v>
      </c>
      <c r="H120" s="5">
        <v>0</v>
      </c>
      <c r="I120" s="5">
        <v>838850443</v>
      </c>
      <c r="J120" s="5">
        <v>0</v>
      </c>
      <c r="K120" s="5">
        <v>2038850443</v>
      </c>
      <c r="L120" s="73">
        <v>1969479943</v>
      </c>
      <c r="M120" s="73"/>
      <c r="N120" s="73">
        <v>0</v>
      </c>
      <c r="O120" s="73"/>
      <c r="P120" s="5">
        <v>1969479943</v>
      </c>
      <c r="Q120" s="5">
        <v>1969479943</v>
      </c>
      <c r="R120" s="74">
        <v>96.59756799532941</v>
      </c>
      <c r="S120" s="74"/>
      <c r="T120" s="5">
        <v>0</v>
      </c>
      <c r="U120" s="5">
        <v>0</v>
      </c>
      <c r="V120" s="5">
        <v>0</v>
      </c>
      <c r="W120" s="5">
        <v>0</v>
      </c>
      <c r="X120" s="5">
        <v>69370500</v>
      </c>
      <c r="Y120" s="73">
        <v>0</v>
      </c>
      <c r="Z120" s="73"/>
    </row>
    <row r="121" spans="1:26" ht="78.75" customHeight="1">
      <c r="A121" s="71" t="s">
        <v>190</v>
      </c>
      <c r="B121" s="71"/>
      <c r="C121" s="72"/>
      <c r="D121" s="72"/>
      <c r="E121" s="4" t="s">
        <v>191</v>
      </c>
      <c r="F121" s="5">
        <v>1200000000</v>
      </c>
      <c r="G121" s="5">
        <v>0</v>
      </c>
      <c r="H121" s="5">
        <v>0</v>
      </c>
      <c r="I121" s="5">
        <v>838850443</v>
      </c>
      <c r="J121" s="5">
        <v>0</v>
      </c>
      <c r="K121" s="5">
        <v>2038850443</v>
      </c>
      <c r="L121" s="73">
        <v>1969479943</v>
      </c>
      <c r="M121" s="73"/>
      <c r="N121" s="73">
        <v>0</v>
      </c>
      <c r="O121" s="73"/>
      <c r="P121" s="5">
        <v>1969479943</v>
      </c>
      <c r="Q121" s="5">
        <v>1969479943</v>
      </c>
      <c r="R121" s="74">
        <v>96.59756799532941</v>
      </c>
      <c r="S121" s="74"/>
      <c r="T121" s="5">
        <v>0</v>
      </c>
      <c r="U121" s="5">
        <v>0</v>
      </c>
      <c r="V121" s="5">
        <v>0</v>
      </c>
      <c r="W121" s="5">
        <v>0</v>
      </c>
      <c r="X121" s="5">
        <v>69370500</v>
      </c>
      <c r="Y121" s="73">
        <v>0</v>
      </c>
      <c r="Z121" s="73"/>
    </row>
    <row r="122" spans="1:26" ht="45" customHeight="1">
      <c r="A122" s="71" t="s">
        <v>192</v>
      </c>
      <c r="B122" s="71"/>
      <c r="C122" s="72"/>
      <c r="D122" s="72"/>
      <c r="E122" s="4" t="s">
        <v>193</v>
      </c>
      <c r="F122" s="5">
        <v>1200000000</v>
      </c>
      <c r="G122" s="5">
        <v>0</v>
      </c>
      <c r="H122" s="5">
        <v>0</v>
      </c>
      <c r="I122" s="5">
        <v>838850443</v>
      </c>
      <c r="J122" s="5">
        <v>0</v>
      </c>
      <c r="K122" s="5">
        <v>2038850443</v>
      </c>
      <c r="L122" s="73">
        <v>1969479943</v>
      </c>
      <c r="M122" s="73"/>
      <c r="N122" s="73">
        <v>0</v>
      </c>
      <c r="O122" s="73"/>
      <c r="P122" s="5">
        <v>1969479943</v>
      </c>
      <c r="Q122" s="5">
        <v>1969479943</v>
      </c>
      <c r="R122" s="74">
        <v>96.59756799532941</v>
      </c>
      <c r="S122" s="74"/>
      <c r="T122" s="5">
        <v>0</v>
      </c>
      <c r="U122" s="5">
        <v>0</v>
      </c>
      <c r="V122" s="5">
        <v>0</v>
      </c>
      <c r="W122" s="5">
        <v>0</v>
      </c>
      <c r="X122" s="5">
        <v>69370500</v>
      </c>
      <c r="Y122" s="73">
        <v>0</v>
      </c>
      <c r="Z122" s="73"/>
    </row>
    <row r="123" spans="1:26" ht="45.75" customHeight="1">
      <c r="A123" s="71" t="s">
        <v>194</v>
      </c>
      <c r="B123" s="71"/>
      <c r="C123" s="72" t="s">
        <v>100</v>
      </c>
      <c r="D123" s="72"/>
      <c r="E123" s="4" t="s">
        <v>193</v>
      </c>
      <c r="F123" s="5">
        <v>1200000000</v>
      </c>
      <c r="G123" s="5">
        <v>0</v>
      </c>
      <c r="H123" s="5">
        <v>0</v>
      </c>
      <c r="I123" s="5">
        <v>838850443</v>
      </c>
      <c r="J123" s="5">
        <v>0</v>
      </c>
      <c r="K123" s="5">
        <v>2038850443</v>
      </c>
      <c r="L123" s="73">
        <v>1969479943</v>
      </c>
      <c r="M123" s="73"/>
      <c r="N123" s="73">
        <v>0</v>
      </c>
      <c r="O123" s="73"/>
      <c r="P123" s="5">
        <v>1969479943</v>
      </c>
      <c r="Q123" s="5">
        <v>1969479943</v>
      </c>
      <c r="R123" s="74">
        <v>96.59756799532941</v>
      </c>
      <c r="S123" s="74"/>
      <c r="T123" s="5">
        <v>0</v>
      </c>
      <c r="U123" s="5">
        <v>0</v>
      </c>
      <c r="V123" s="5">
        <v>0</v>
      </c>
      <c r="W123" s="5">
        <v>0</v>
      </c>
      <c r="X123" s="5">
        <v>69370500</v>
      </c>
      <c r="Y123" s="73">
        <v>0</v>
      </c>
      <c r="Z123" s="73"/>
    </row>
    <row r="124" spans="1:26" ht="21" customHeight="1">
      <c r="A124" s="71" t="s">
        <v>195</v>
      </c>
      <c r="B124" s="71"/>
      <c r="C124" s="72"/>
      <c r="D124" s="72"/>
      <c r="E124" s="4" t="s">
        <v>196</v>
      </c>
      <c r="F124" s="5">
        <v>79309432813</v>
      </c>
      <c r="G124" s="5">
        <v>0</v>
      </c>
      <c r="H124" s="5">
        <v>29754573</v>
      </c>
      <c r="I124" s="5">
        <v>43921770</v>
      </c>
      <c r="J124" s="5">
        <v>1347229992</v>
      </c>
      <c r="K124" s="5">
        <v>77976370018</v>
      </c>
      <c r="L124" s="73">
        <v>40004834642</v>
      </c>
      <c r="M124" s="73"/>
      <c r="N124" s="73">
        <v>0</v>
      </c>
      <c r="O124" s="73"/>
      <c r="P124" s="5">
        <v>4070597111</v>
      </c>
      <c r="Q124" s="5">
        <v>4070597111</v>
      </c>
      <c r="R124" s="74">
        <v>5.220295725564484</v>
      </c>
      <c r="S124" s="74"/>
      <c r="T124" s="5">
        <v>2741668505</v>
      </c>
      <c r="U124" s="5">
        <v>0</v>
      </c>
      <c r="V124" s="5">
        <v>2678749658</v>
      </c>
      <c r="W124" s="5">
        <v>2678749658</v>
      </c>
      <c r="X124" s="5">
        <v>37971535376</v>
      </c>
      <c r="Y124" s="73">
        <v>62918847</v>
      </c>
      <c r="Z124" s="73"/>
    </row>
    <row r="125" spans="1:26" ht="21" customHeight="1">
      <c r="A125" s="71" t="s">
        <v>197</v>
      </c>
      <c r="B125" s="71"/>
      <c r="C125" s="72"/>
      <c r="D125" s="72"/>
      <c r="E125" s="4" t="s">
        <v>31</v>
      </c>
      <c r="F125" s="5">
        <v>10177727776</v>
      </c>
      <c r="G125" s="5">
        <v>0</v>
      </c>
      <c r="H125" s="5">
        <v>0</v>
      </c>
      <c r="I125" s="5">
        <v>43921770</v>
      </c>
      <c r="J125" s="5">
        <v>14215936</v>
      </c>
      <c r="K125" s="5">
        <v>10207433610</v>
      </c>
      <c r="L125" s="73">
        <v>3490475323</v>
      </c>
      <c r="M125" s="73"/>
      <c r="N125" s="73">
        <v>0</v>
      </c>
      <c r="O125" s="73"/>
      <c r="P125" s="5">
        <v>790337274</v>
      </c>
      <c r="Q125" s="5">
        <v>790337274</v>
      </c>
      <c r="R125" s="74">
        <v>7.74276183609682</v>
      </c>
      <c r="S125" s="74"/>
      <c r="T125" s="5">
        <v>561765607</v>
      </c>
      <c r="U125" s="5">
        <v>0</v>
      </c>
      <c r="V125" s="5">
        <v>559910070</v>
      </c>
      <c r="W125" s="5">
        <v>559910070</v>
      </c>
      <c r="X125" s="5">
        <v>6716958287</v>
      </c>
      <c r="Y125" s="73">
        <v>1855537</v>
      </c>
      <c r="Z125" s="73"/>
    </row>
    <row r="126" spans="1:26" ht="21" customHeight="1">
      <c r="A126" s="71" t="s">
        <v>198</v>
      </c>
      <c r="B126" s="71"/>
      <c r="C126" s="72"/>
      <c r="D126" s="72"/>
      <c r="E126" s="4" t="s">
        <v>33</v>
      </c>
      <c r="F126" s="5">
        <v>6832122632</v>
      </c>
      <c r="G126" s="5">
        <v>0</v>
      </c>
      <c r="H126" s="5">
        <v>0</v>
      </c>
      <c r="I126" s="5">
        <v>0</v>
      </c>
      <c r="J126" s="5">
        <v>14215936</v>
      </c>
      <c r="K126" s="5">
        <v>6817906696</v>
      </c>
      <c r="L126" s="73">
        <v>500948409</v>
      </c>
      <c r="M126" s="73"/>
      <c r="N126" s="73">
        <v>0</v>
      </c>
      <c r="O126" s="73"/>
      <c r="P126" s="5">
        <v>500948409</v>
      </c>
      <c r="Q126" s="5">
        <v>500948409</v>
      </c>
      <c r="R126" s="74">
        <v>7.347539814440429</v>
      </c>
      <c r="S126" s="74"/>
      <c r="T126" s="5">
        <v>316298512</v>
      </c>
      <c r="U126" s="5">
        <v>0</v>
      </c>
      <c r="V126" s="5">
        <v>314442975</v>
      </c>
      <c r="W126" s="5">
        <v>314442975</v>
      </c>
      <c r="X126" s="5">
        <v>6316958287</v>
      </c>
      <c r="Y126" s="73">
        <v>1855537</v>
      </c>
      <c r="Z126" s="73"/>
    </row>
    <row r="127" spans="1:26" ht="21" customHeight="1">
      <c r="A127" s="71" t="s">
        <v>199</v>
      </c>
      <c r="B127" s="71"/>
      <c r="C127" s="72"/>
      <c r="D127" s="72"/>
      <c r="E127" s="4" t="s">
        <v>35</v>
      </c>
      <c r="F127" s="5">
        <v>6832122632</v>
      </c>
      <c r="G127" s="5">
        <v>0</v>
      </c>
      <c r="H127" s="5">
        <v>0</v>
      </c>
      <c r="I127" s="5">
        <v>0</v>
      </c>
      <c r="J127" s="5">
        <v>14215936</v>
      </c>
      <c r="K127" s="5">
        <v>6817906696</v>
      </c>
      <c r="L127" s="73">
        <v>500948409</v>
      </c>
      <c r="M127" s="73"/>
      <c r="N127" s="73">
        <v>0</v>
      </c>
      <c r="O127" s="73"/>
      <c r="P127" s="5">
        <v>500948409</v>
      </c>
      <c r="Q127" s="5">
        <v>500948409</v>
      </c>
      <c r="R127" s="74">
        <v>7.347539814440429</v>
      </c>
      <c r="S127" s="74"/>
      <c r="T127" s="5">
        <v>316298512</v>
      </c>
      <c r="U127" s="5">
        <v>0</v>
      </c>
      <c r="V127" s="5">
        <v>314442975</v>
      </c>
      <c r="W127" s="5">
        <v>314442975</v>
      </c>
      <c r="X127" s="5">
        <v>6316958287</v>
      </c>
      <c r="Y127" s="73">
        <v>1855537</v>
      </c>
      <c r="Z127" s="73"/>
    </row>
    <row r="128" spans="1:26" ht="21" customHeight="1">
      <c r="A128" s="71" t="s">
        <v>200</v>
      </c>
      <c r="B128" s="71"/>
      <c r="C128" s="72"/>
      <c r="D128" s="72"/>
      <c r="E128" s="4" t="s">
        <v>37</v>
      </c>
      <c r="F128" s="5">
        <v>5012158241</v>
      </c>
      <c r="G128" s="5">
        <v>0</v>
      </c>
      <c r="H128" s="5">
        <v>0</v>
      </c>
      <c r="I128" s="5">
        <v>0</v>
      </c>
      <c r="J128" s="5">
        <v>0</v>
      </c>
      <c r="K128" s="5">
        <v>5012158241</v>
      </c>
      <c r="L128" s="73">
        <v>328966448</v>
      </c>
      <c r="M128" s="73"/>
      <c r="N128" s="73">
        <v>0</v>
      </c>
      <c r="O128" s="73"/>
      <c r="P128" s="5">
        <v>328966448</v>
      </c>
      <c r="Q128" s="5">
        <v>328966448</v>
      </c>
      <c r="R128" s="74">
        <v>6.563369155207804</v>
      </c>
      <c r="S128" s="74"/>
      <c r="T128" s="5">
        <v>315743183</v>
      </c>
      <c r="U128" s="5">
        <v>0</v>
      </c>
      <c r="V128" s="5">
        <v>314442975</v>
      </c>
      <c r="W128" s="5">
        <v>314442975</v>
      </c>
      <c r="X128" s="5">
        <v>4683191793</v>
      </c>
      <c r="Y128" s="73">
        <v>1300208</v>
      </c>
      <c r="Z128" s="73"/>
    </row>
    <row r="129" spans="1:26" ht="36.75" customHeight="1">
      <c r="A129" s="71" t="s">
        <v>201</v>
      </c>
      <c r="B129" s="71"/>
      <c r="C129" s="72"/>
      <c r="D129" s="72"/>
      <c r="E129" s="4" t="s">
        <v>39</v>
      </c>
      <c r="F129" s="5">
        <v>4990089192</v>
      </c>
      <c r="G129" s="5">
        <v>0</v>
      </c>
      <c r="H129" s="5">
        <v>0</v>
      </c>
      <c r="I129" s="5">
        <v>0</v>
      </c>
      <c r="J129" s="5">
        <v>0</v>
      </c>
      <c r="K129" s="5">
        <v>4990089192</v>
      </c>
      <c r="L129" s="73">
        <v>327935685</v>
      </c>
      <c r="M129" s="73"/>
      <c r="N129" s="73">
        <v>0</v>
      </c>
      <c r="O129" s="73"/>
      <c r="P129" s="5">
        <v>327935685</v>
      </c>
      <c r="Q129" s="5">
        <v>327935685</v>
      </c>
      <c r="R129" s="74">
        <v>6.571739950575216</v>
      </c>
      <c r="S129" s="74"/>
      <c r="T129" s="5">
        <v>315120914</v>
      </c>
      <c r="U129" s="5">
        <v>0</v>
      </c>
      <c r="V129" s="5">
        <v>313853495</v>
      </c>
      <c r="W129" s="5">
        <v>313853495</v>
      </c>
      <c r="X129" s="5">
        <v>4662153507</v>
      </c>
      <c r="Y129" s="73">
        <v>1267419</v>
      </c>
      <c r="Z129" s="73"/>
    </row>
    <row r="130" spans="1:26" ht="21" customHeight="1">
      <c r="A130" s="71" t="s">
        <v>202</v>
      </c>
      <c r="B130" s="71"/>
      <c r="C130" s="72" t="s">
        <v>41</v>
      </c>
      <c r="D130" s="72"/>
      <c r="E130" s="4" t="s">
        <v>42</v>
      </c>
      <c r="F130" s="5">
        <v>3729668991</v>
      </c>
      <c r="G130" s="5">
        <v>0</v>
      </c>
      <c r="H130" s="5">
        <v>0</v>
      </c>
      <c r="I130" s="5">
        <v>0</v>
      </c>
      <c r="J130" s="5">
        <v>0</v>
      </c>
      <c r="K130" s="5">
        <v>3729668991</v>
      </c>
      <c r="L130" s="73">
        <v>275199280</v>
      </c>
      <c r="M130" s="73"/>
      <c r="N130" s="73">
        <v>0</v>
      </c>
      <c r="O130" s="73"/>
      <c r="P130" s="5">
        <v>275199280</v>
      </c>
      <c r="Q130" s="5">
        <v>275199280</v>
      </c>
      <c r="R130" s="74">
        <v>7.37865158179127</v>
      </c>
      <c r="S130" s="74"/>
      <c r="T130" s="5">
        <v>275199280</v>
      </c>
      <c r="U130" s="5">
        <v>0</v>
      </c>
      <c r="V130" s="5">
        <v>275199280</v>
      </c>
      <c r="W130" s="5">
        <v>275199280</v>
      </c>
      <c r="X130" s="5">
        <v>3454469711</v>
      </c>
      <c r="Y130" s="73">
        <v>0</v>
      </c>
      <c r="Z130" s="73"/>
    </row>
    <row r="131" spans="1:26" ht="21.75" customHeight="1">
      <c r="A131" s="71" t="s">
        <v>203</v>
      </c>
      <c r="B131" s="71"/>
      <c r="C131" s="72" t="s">
        <v>41</v>
      </c>
      <c r="D131" s="72"/>
      <c r="E131" s="4" t="s">
        <v>44</v>
      </c>
      <c r="F131" s="5">
        <v>33330809</v>
      </c>
      <c r="G131" s="5">
        <v>0</v>
      </c>
      <c r="H131" s="5">
        <v>0</v>
      </c>
      <c r="I131" s="5">
        <v>0</v>
      </c>
      <c r="J131" s="5">
        <v>0</v>
      </c>
      <c r="K131" s="5">
        <v>33330809</v>
      </c>
      <c r="L131" s="73">
        <v>1485154</v>
      </c>
      <c r="M131" s="73"/>
      <c r="N131" s="73">
        <v>0</v>
      </c>
      <c r="O131" s="73"/>
      <c r="P131" s="5">
        <v>1485154</v>
      </c>
      <c r="Q131" s="5">
        <v>1485154</v>
      </c>
      <c r="R131" s="74">
        <v>4.455799437691416</v>
      </c>
      <c r="S131" s="74"/>
      <c r="T131" s="5">
        <v>1485154</v>
      </c>
      <c r="U131" s="5">
        <v>0</v>
      </c>
      <c r="V131" s="5">
        <v>1485154</v>
      </c>
      <c r="W131" s="5">
        <v>1485154</v>
      </c>
      <c r="X131" s="5">
        <v>31845655</v>
      </c>
      <c r="Y131" s="73">
        <v>0</v>
      </c>
      <c r="Z131" s="73"/>
    </row>
    <row r="132" spans="1:26" ht="21" customHeight="1">
      <c r="A132" s="71" t="s">
        <v>204</v>
      </c>
      <c r="B132" s="71"/>
      <c r="C132" s="72" t="s">
        <v>41</v>
      </c>
      <c r="D132" s="72"/>
      <c r="E132" s="4" t="s">
        <v>46</v>
      </c>
      <c r="F132" s="5">
        <v>182119718</v>
      </c>
      <c r="G132" s="5">
        <v>0</v>
      </c>
      <c r="H132" s="5">
        <v>0</v>
      </c>
      <c r="I132" s="5">
        <v>0</v>
      </c>
      <c r="J132" s="5">
        <v>0</v>
      </c>
      <c r="K132" s="5">
        <v>182119718</v>
      </c>
      <c r="L132" s="73">
        <v>8289472</v>
      </c>
      <c r="M132" s="73"/>
      <c r="N132" s="73">
        <v>0</v>
      </c>
      <c r="O132" s="73"/>
      <c r="P132" s="5">
        <v>8289472</v>
      </c>
      <c r="Q132" s="5">
        <v>8289472</v>
      </c>
      <c r="R132" s="74">
        <v>4.551660902527864</v>
      </c>
      <c r="S132" s="74"/>
      <c r="T132" s="5">
        <v>5005033</v>
      </c>
      <c r="U132" s="5">
        <v>0</v>
      </c>
      <c r="V132" s="5">
        <v>4741413</v>
      </c>
      <c r="W132" s="5">
        <v>4741413</v>
      </c>
      <c r="X132" s="5">
        <v>173830246</v>
      </c>
      <c r="Y132" s="73">
        <v>263620</v>
      </c>
      <c r="Z132" s="73"/>
    </row>
    <row r="133" spans="1:26" ht="21" customHeight="1">
      <c r="A133" s="71" t="s">
        <v>205</v>
      </c>
      <c r="B133" s="71"/>
      <c r="C133" s="72" t="s">
        <v>41</v>
      </c>
      <c r="D133" s="72"/>
      <c r="E133" s="4" t="s">
        <v>48</v>
      </c>
      <c r="F133" s="5">
        <v>379416074</v>
      </c>
      <c r="G133" s="5">
        <v>0</v>
      </c>
      <c r="H133" s="5">
        <v>0</v>
      </c>
      <c r="I133" s="5">
        <v>0</v>
      </c>
      <c r="J133" s="5">
        <v>0</v>
      </c>
      <c r="K133" s="5">
        <v>379416074</v>
      </c>
      <c r="L133" s="73">
        <v>500019</v>
      </c>
      <c r="M133" s="73"/>
      <c r="N133" s="73">
        <v>0</v>
      </c>
      <c r="O133" s="73"/>
      <c r="P133" s="5">
        <v>500019</v>
      </c>
      <c r="Q133" s="5">
        <v>500019</v>
      </c>
      <c r="R133" s="74">
        <v>0.13178645668027233</v>
      </c>
      <c r="S133" s="74"/>
      <c r="T133" s="5">
        <v>132218</v>
      </c>
      <c r="U133" s="5">
        <v>0</v>
      </c>
      <c r="V133" s="5">
        <v>20669</v>
      </c>
      <c r="W133" s="5">
        <v>20669</v>
      </c>
      <c r="X133" s="5">
        <v>378916055</v>
      </c>
      <c r="Y133" s="73">
        <v>111549</v>
      </c>
      <c r="Z133" s="73"/>
    </row>
    <row r="134" spans="1:26" ht="21" customHeight="1">
      <c r="A134" s="71" t="s">
        <v>206</v>
      </c>
      <c r="B134" s="71"/>
      <c r="C134" s="72" t="s">
        <v>41</v>
      </c>
      <c r="D134" s="72"/>
      <c r="E134" s="4" t="s">
        <v>50</v>
      </c>
      <c r="F134" s="5">
        <v>267108912</v>
      </c>
      <c r="G134" s="5">
        <v>0</v>
      </c>
      <c r="H134" s="5">
        <v>0</v>
      </c>
      <c r="I134" s="5">
        <v>0</v>
      </c>
      <c r="J134" s="5">
        <v>0</v>
      </c>
      <c r="K134" s="5">
        <v>267108912</v>
      </c>
      <c r="L134" s="73">
        <v>12116782</v>
      </c>
      <c r="M134" s="73"/>
      <c r="N134" s="73">
        <v>0</v>
      </c>
      <c r="O134" s="73"/>
      <c r="P134" s="5">
        <v>12116782</v>
      </c>
      <c r="Q134" s="5">
        <v>12116782</v>
      </c>
      <c r="R134" s="74">
        <v>4.536270208760388</v>
      </c>
      <c r="S134" s="74"/>
      <c r="T134" s="5">
        <v>6822909</v>
      </c>
      <c r="U134" s="5">
        <v>0</v>
      </c>
      <c r="V134" s="5">
        <v>6494173</v>
      </c>
      <c r="W134" s="5">
        <v>6494173</v>
      </c>
      <c r="X134" s="5">
        <v>254992130</v>
      </c>
      <c r="Y134" s="73">
        <v>328736</v>
      </c>
      <c r="Z134" s="73"/>
    </row>
    <row r="135" spans="1:26" ht="21" customHeight="1">
      <c r="A135" s="71" t="s">
        <v>207</v>
      </c>
      <c r="B135" s="71"/>
      <c r="C135" s="72" t="s">
        <v>41</v>
      </c>
      <c r="D135" s="72"/>
      <c r="E135" s="4" t="s">
        <v>52</v>
      </c>
      <c r="F135" s="5">
        <v>28923420</v>
      </c>
      <c r="G135" s="5">
        <v>0</v>
      </c>
      <c r="H135" s="5">
        <v>0</v>
      </c>
      <c r="I135" s="5">
        <v>0</v>
      </c>
      <c r="J135" s="5">
        <v>0</v>
      </c>
      <c r="K135" s="5">
        <v>28923420</v>
      </c>
      <c r="L135" s="73">
        <v>1662805</v>
      </c>
      <c r="M135" s="73"/>
      <c r="N135" s="73">
        <v>0</v>
      </c>
      <c r="O135" s="73"/>
      <c r="P135" s="5">
        <v>1662805</v>
      </c>
      <c r="Q135" s="5">
        <v>1662805</v>
      </c>
      <c r="R135" s="74">
        <v>5.748991647599074</v>
      </c>
      <c r="S135" s="74"/>
      <c r="T135" s="5">
        <v>1662805</v>
      </c>
      <c r="U135" s="5">
        <v>0</v>
      </c>
      <c r="V135" s="5">
        <v>1662805</v>
      </c>
      <c r="W135" s="5">
        <v>1662805</v>
      </c>
      <c r="X135" s="5">
        <v>27260615</v>
      </c>
      <c r="Y135" s="73">
        <v>0</v>
      </c>
      <c r="Z135" s="73"/>
    </row>
    <row r="136" spans="1:26" ht="21" customHeight="1">
      <c r="A136" s="71" t="s">
        <v>208</v>
      </c>
      <c r="B136" s="71"/>
      <c r="C136" s="72" t="s">
        <v>41</v>
      </c>
      <c r="D136" s="72"/>
      <c r="E136" s="4" t="s">
        <v>54</v>
      </c>
      <c r="F136" s="5">
        <v>228595524</v>
      </c>
      <c r="G136" s="5">
        <v>0</v>
      </c>
      <c r="H136" s="5">
        <v>0</v>
      </c>
      <c r="I136" s="5">
        <v>0</v>
      </c>
      <c r="J136" s="5">
        <v>0</v>
      </c>
      <c r="K136" s="5">
        <v>228595524</v>
      </c>
      <c r="L136" s="73">
        <v>2890522</v>
      </c>
      <c r="M136" s="73"/>
      <c r="N136" s="73">
        <v>0</v>
      </c>
      <c r="O136" s="73"/>
      <c r="P136" s="5">
        <v>2890522</v>
      </c>
      <c r="Q136" s="5">
        <v>2890522</v>
      </c>
      <c r="R136" s="74">
        <v>1.2644700777255815</v>
      </c>
      <c r="S136" s="74"/>
      <c r="T136" s="5">
        <v>1166456</v>
      </c>
      <c r="U136" s="5">
        <v>0</v>
      </c>
      <c r="V136" s="5">
        <v>775083</v>
      </c>
      <c r="W136" s="5">
        <v>775083</v>
      </c>
      <c r="X136" s="5">
        <v>225705002</v>
      </c>
      <c r="Y136" s="73">
        <v>391373</v>
      </c>
      <c r="Z136" s="73"/>
    </row>
    <row r="137" spans="1:26" ht="21" customHeight="1">
      <c r="A137" s="71" t="s">
        <v>209</v>
      </c>
      <c r="B137" s="71"/>
      <c r="C137" s="72" t="s">
        <v>41</v>
      </c>
      <c r="D137" s="72"/>
      <c r="E137" s="4" t="s">
        <v>56</v>
      </c>
      <c r="F137" s="5">
        <v>18742608</v>
      </c>
      <c r="G137" s="5">
        <v>0</v>
      </c>
      <c r="H137" s="5">
        <v>0</v>
      </c>
      <c r="I137" s="5">
        <v>0</v>
      </c>
      <c r="J137" s="5">
        <v>0</v>
      </c>
      <c r="K137" s="5">
        <v>18742608</v>
      </c>
      <c r="L137" s="73">
        <v>1016528</v>
      </c>
      <c r="M137" s="73"/>
      <c r="N137" s="73">
        <v>0</v>
      </c>
      <c r="O137" s="73"/>
      <c r="P137" s="5">
        <v>1016528</v>
      </c>
      <c r="Q137" s="5">
        <v>1016528</v>
      </c>
      <c r="R137" s="74">
        <v>5.423620874960411</v>
      </c>
      <c r="S137" s="74"/>
      <c r="T137" s="5">
        <v>1016528</v>
      </c>
      <c r="U137" s="5">
        <v>0</v>
      </c>
      <c r="V137" s="5">
        <v>1016528</v>
      </c>
      <c r="W137" s="5">
        <v>1016528</v>
      </c>
      <c r="X137" s="5">
        <v>17726080</v>
      </c>
      <c r="Y137" s="73">
        <v>0</v>
      </c>
      <c r="Z137" s="73"/>
    </row>
    <row r="138" spans="1:26" ht="28.5" customHeight="1">
      <c r="A138" s="71" t="s">
        <v>210</v>
      </c>
      <c r="B138" s="71"/>
      <c r="C138" s="72" t="s">
        <v>41</v>
      </c>
      <c r="D138" s="72"/>
      <c r="E138" s="4" t="s">
        <v>58</v>
      </c>
      <c r="F138" s="5">
        <v>122183136</v>
      </c>
      <c r="G138" s="5">
        <v>0</v>
      </c>
      <c r="H138" s="5">
        <v>0</v>
      </c>
      <c r="I138" s="5">
        <v>0</v>
      </c>
      <c r="J138" s="5">
        <v>0</v>
      </c>
      <c r="K138" s="5">
        <v>122183136</v>
      </c>
      <c r="L138" s="73">
        <v>24775123</v>
      </c>
      <c r="M138" s="73"/>
      <c r="N138" s="73">
        <v>0</v>
      </c>
      <c r="O138" s="73"/>
      <c r="P138" s="5">
        <v>24775123</v>
      </c>
      <c r="Q138" s="5">
        <v>24775123</v>
      </c>
      <c r="R138" s="74">
        <v>20.27703970538127</v>
      </c>
      <c r="S138" s="74"/>
      <c r="T138" s="5">
        <v>22630531</v>
      </c>
      <c r="U138" s="5">
        <v>0</v>
      </c>
      <c r="V138" s="5">
        <v>22458390</v>
      </c>
      <c r="W138" s="5">
        <v>22458390</v>
      </c>
      <c r="X138" s="5">
        <v>97408013</v>
      </c>
      <c r="Y138" s="73">
        <v>172141</v>
      </c>
      <c r="Z138" s="73"/>
    </row>
    <row r="139" spans="1:26" ht="21" customHeight="1">
      <c r="A139" s="71" t="s">
        <v>211</v>
      </c>
      <c r="B139" s="71"/>
      <c r="C139" s="72"/>
      <c r="D139" s="72"/>
      <c r="E139" s="4" t="s">
        <v>64</v>
      </c>
      <c r="F139" s="5">
        <v>22069049</v>
      </c>
      <c r="G139" s="5">
        <v>0</v>
      </c>
      <c r="H139" s="5">
        <v>0</v>
      </c>
      <c r="I139" s="5">
        <v>0</v>
      </c>
      <c r="J139" s="5">
        <v>0</v>
      </c>
      <c r="K139" s="5">
        <v>22069049</v>
      </c>
      <c r="L139" s="73">
        <v>1030763</v>
      </c>
      <c r="M139" s="73"/>
      <c r="N139" s="73">
        <v>0</v>
      </c>
      <c r="O139" s="73"/>
      <c r="P139" s="5">
        <v>1030763</v>
      </c>
      <c r="Q139" s="5">
        <v>1030763</v>
      </c>
      <c r="R139" s="74">
        <v>4.670627175643137</v>
      </c>
      <c r="S139" s="74"/>
      <c r="T139" s="5">
        <v>622269</v>
      </c>
      <c r="U139" s="5">
        <v>0</v>
      </c>
      <c r="V139" s="5">
        <v>589480</v>
      </c>
      <c r="W139" s="5">
        <v>589480</v>
      </c>
      <c r="X139" s="5">
        <v>21038286</v>
      </c>
      <c r="Y139" s="73">
        <v>32789</v>
      </c>
      <c r="Z139" s="73"/>
    </row>
    <row r="140" spans="1:26" ht="28.5" customHeight="1">
      <c r="A140" s="71" t="s">
        <v>212</v>
      </c>
      <c r="B140" s="71"/>
      <c r="C140" s="72" t="s">
        <v>41</v>
      </c>
      <c r="D140" s="72"/>
      <c r="E140" s="4" t="s">
        <v>66</v>
      </c>
      <c r="F140" s="5">
        <v>22069049</v>
      </c>
      <c r="G140" s="5">
        <v>0</v>
      </c>
      <c r="H140" s="5">
        <v>0</v>
      </c>
      <c r="I140" s="5">
        <v>0</v>
      </c>
      <c r="J140" s="5">
        <v>0</v>
      </c>
      <c r="K140" s="5">
        <v>22069049</v>
      </c>
      <c r="L140" s="73">
        <v>1030763</v>
      </c>
      <c r="M140" s="73"/>
      <c r="N140" s="73">
        <v>0</v>
      </c>
      <c r="O140" s="73"/>
      <c r="P140" s="5">
        <v>1030763</v>
      </c>
      <c r="Q140" s="5">
        <v>1030763</v>
      </c>
      <c r="R140" s="74">
        <v>4.670627175643137</v>
      </c>
      <c r="S140" s="74"/>
      <c r="T140" s="5">
        <v>622269</v>
      </c>
      <c r="U140" s="5">
        <v>0</v>
      </c>
      <c r="V140" s="5">
        <v>589480</v>
      </c>
      <c r="W140" s="5">
        <v>589480</v>
      </c>
      <c r="X140" s="5">
        <v>21038286</v>
      </c>
      <c r="Y140" s="73">
        <v>32789</v>
      </c>
      <c r="Z140" s="73"/>
    </row>
    <row r="141" spans="1:26" ht="21" customHeight="1">
      <c r="A141" s="71" t="s">
        <v>213</v>
      </c>
      <c r="B141" s="71"/>
      <c r="C141" s="72"/>
      <c r="D141" s="72"/>
      <c r="E141" s="4" t="s">
        <v>70</v>
      </c>
      <c r="F141" s="5">
        <v>1819964391</v>
      </c>
      <c r="G141" s="5">
        <v>0</v>
      </c>
      <c r="H141" s="5">
        <v>0</v>
      </c>
      <c r="I141" s="5">
        <v>0</v>
      </c>
      <c r="J141" s="5">
        <v>14215936</v>
      </c>
      <c r="K141" s="5">
        <v>1805748455</v>
      </c>
      <c r="L141" s="73">
        <v>171981961</v>
      </c>
      <c r="M141" s="73"/>
      <c r="N141" s="73">
        <v>0</v>
      </c>
      <c r="O141" s="73"/>
      <c r="P141" s="5">
        <v>171981961</v>
      </c>
      <c r="Q141" s="5">
        <v>171981961</v>
      </c>
      <c r="R141" s="74">
        <v>9.524137236490118</v>
      </c>
      <c r="S141" s="74"/>
      <c r="T141" s="5">
        <v>555329</v>
      </c>
      <c r="U141" s="5">
        <v>0</v>
      </c>
      <c r="V141" s="5">
        <v>0</v>
      </c>
      <c r="W141" s="5">
        <v>0</v>
      </c>
      <c r="X141" s="5">
        <v>1633766494</v>
      </c>
      <c r="Y141" s="73">
        <v>555329</v>
      </c>
      <c r="Z141" s="73"/>
    </row>
    <row r="142" spans="1:26" ht="21" customHeight="1">
      <c r="A142" s="71" t="s">
        <v>214</v>
      </c>
      <c r="B142" s="71"/>
      <c r="C142" s="72"/>
      <c r="D142" s="72"/>
      <c r="E142" s="4" t="s">
        <v>72</v>
      </c>
      <c r="F142" s="5">
        <v>29442504</v>
      </c>
      <c r="G142" s="5">
        <v>0</v>
      </c>
      <c r="H142" s="5">
        <v>0</v>
      </c>
      <c r="I142" s="5">
        <v>0</v>
      </c>
      <c r="J142" s="5">
        <v>0</v>
      </c>
      <c r="K142" s="5">
        <v>29442504</v>
      </c>
      <c r="L142" s="73">
        <v>0</v>
      </c>
      <c r="M142" s="73"/>
      <c r="N142" s="73">
        <v>0</v>
      </c>
      <c r="O142" s="73"/>
      <c r="P142" s="5">
        <v>0</v>
      </c>
      <c r="Q142" s="5">
        <v>0</v>
      </c>
      <c r="R142" s="74">
        <v>0</v>
      </c>
      <c r="S142" s="74"/>
      <c r="T142" s="5">
        <v>0</v>
      </c>
      <c r="U142" s="5">
        <v>0</v>
      </c>
      <c r="V142" s="5">
        <v>0</v>
      </c>
      <c r="W142" s="5">
        <v>0</v>
      </c>
      <c r="X142" s="5">
        <v>29442504</v>
      </c>
      <c r="Y142" s="73">
        <v>0</v>
      </c>
      <c r="Z142" s="73"/>
    </row>
    <row r="143" spans="1:26" ht="21" customHeight="1">
      <c r="A143" s="71" t="s">
        <v>215</v>
      </c>
      <c r="B143" s="71"/>
      <c r="C143" s="72" t="s">
        <v>41</v>
      </c>
      <c r="D143" s="72"/>
      <c r="E143" s="4" t="s">
        <v>74</v>
      </c>
      <c r="F143" s="5">
        <v>29442504</v>
      </c>
      <c r="G143" s="5">
        <v>0</v>
      </c>
      <c r="H143" s="5">
        <v>0</v>
      </c>
      <c r="I143" s="5">
        <v>0</v>
      </c>
      <c r="J143" s="5">
        <v>0</v>
      </c>
      <c r="K143" s="5">
        <v>29442504</v>
      </c>
      <c r="L143" s="73">
        <v>0</v>
      </c>
      <c r="M143" s="73"/>
      <c r="N143" s="73">
        <v>0</v>
      </c>
      <c r="O143" s="73"/>
      <c r="P143" s="5">
        <v>0</v>
      </c>
      <c r="Q143" s="5">
        <v>0</v>
      </c>
      <c r="R143" s="74">
        <v>0</v>
      </c>
      <c r="S143" s="74"/>
      <c r="T143" s="5">
        <v>0</v>
      </c>
      <c r="U143" s="5">
        <v>0</v>
      </c>
      <c r="V143" s="5">
        <v>0</v>
      </c>
      <c r="W143" s="5">
        <v>0</v>
      </c>
      <c r="X143" s="5">
        <v>29442504</v>
      </c>
      <c r="Y143" s="73">
        <v>0</v>
      </c>
      <c r="Z143" s="73"/>
    </row>
    <row r="144" spans="1:26" ht="21.75" customHeight="1">
      <c r="A144" s="71" t="s">
        <v>216</v>
      </c>
      <c r="B144" s="71"/>
      <c r="C144" s="72"/>
      <c r="D144" s="72"/>
      <c r="E144" s="4" t="s">
        <v>76</v>
      </c>
      <c r="F144" s="5">
        <v>857813896</v>
      </c>
      <c r="G144" s="5">
        <v>0</v>
      </c>
      <c r="H144" s="5">
        <v>0</v>
      </c>
      <c r="I144" s="5">
        <v>0</v>
      </c>
      <c r="J144" s="5">
        <v>0</v>
      </c>
      <c r="K144" s="5">
        <v>857813896</v>
      </c>
      <c r="L144" s="73">
        <v>162070332</v>
      </c>
      <c r="M144" s="73"/>
      <c r="N144" s="73">
        <v>0</v>
      </c>
      <c r="O144" s="73"/>
      <c r="P144" s="5">
        <v>162070332</v>
      </c>
      <c r="Q144" s="5">
        <v>162070332</v>
      </c>
      <c r="R144" s="74">
        <v>18.893414149122155</v>
      </c>
      <c r="S144" s="74"/>
      <c r="T144" s="5">
        <v>0</v>
      </c>
      <c r="U144" s="5">
        <v>0</v>
      </c>
      <c r="V144" s="5">
        <v>0</v>
      </c>
      <c r="W144" s="5">
        <v>0</v>
      </c>
      <c r="X144" s="5">
        <v>695743564</v>
      </c>
      <c r="Y144" s="73">
        <v>0</v>
      </c>
      <c r="Z144" s="73"/>
    </row>
    <row r="145" spans="1:26" ht="27.75" customHeight="1">
      <c r="A145" s="71" t="s">
        <v>217</v>
      </c>
      <c r="B145" s="71"/>
      <c r="C145" s="72" t="s">
        <v>41</v>
      </c>
      <c r="D145" s="72"/>
      <c r="E145" s="4" t="s">
        <v>132</v>
      </c>
      <c r="F145" s="5">
        <v>837040000</v>
      </c>
      <c r="G145" s="5">
        <v>0</v>
      </c>
      <c r="H145" s="5">
        <v>0</v>
      </c>
      <c r="I145" s="5">
        <v>0</v>
      </c>
      <c r="J145" s="5">
        <v>0</v>
      </c>
      <c r="K145" s="5">
        <v>837040000</v>
      </c>
      <c r="L145" s="73">
        <v>162070332</v>
      </c>
      <c r="M145" s="73"/>
      <c r="N145" s="73">
        <v>0</v>
      </c>
      <c r="O145" s="73"/>
      <c r="P145" s="5">
        <v>162070332</v>
      </c>
      <c r="Q145" s="5">
        <v>162070332</v>
      </c>
      <c r="R145" s="74">
        <v>19.362316257287585</v>
      </c>
      <c r="S145" s="74"/>
      <c r="T145" s="5">
        <v>0</v>
      </c>
      <c r="U145" s="5">
        <v>0</v>
      </c>
      <c r="V145" s="5">
        <v>0</v>
      </c>
      <c r="W145" s="5">
        <v>0</v>
      </c>
      <c r="X145" s="5">
        <v>674969668</v>
      </c>
      <c r="Y145" s="73">
        <v>0</v>
      </c>
      <c r="Z145" s="73"/>
    </row>
    <row r="146" spans="1:26" ht="21" customHeight="1">
      <c r="A146" s="71" t="s">
        <v>218</v>
      </c>
      <c r="B146" s="71"/>
      <c r="C146" s="72" t="s">
        <v>41</v>
      </c>
      <c r="D146" s="72"/>
      <c r="E146" s="4" t="s">
        <v>78</v>
      </c>
      <c r="F146" s="5">
        <v>4270760</v>
      </c>
      <c r="G146" s="5">
        <v>0</v>
      </c>
      <c r="H146" s="5">
        <v>0</v>
      </c>
      <c r="I146" s="5">
        <v>0</v>
      </c>
      <c r="J146" s="5">
        <v>0</v>
      </c>
      <c r="K146" s="5">
        <v>4270760</v>
      </c>
      <c r="L146" s="73">
        <v>0</v>
      </c>
      <c r="M146" s="73"/>
      <c r="N146" s="73">
        <v>0</v>
      </c>
      <c r="O146" s="73"/>
      <c r="P146" s="5">
        <v>0</v>
      </c>
      <c r="Q146" s="5">
        <v>0</v>
      </c>
      <c r="R146" s="74">
        <v>0</v>
      </c>
      <c r="S146" s="74"/>
      <c r="T146" s="5">
        <v>0</v>
      </c>
      <c r="U146" s="5">
        <v>0</v>
      </c>
      <c r="V146" s="5">
        <v>0</v>
      </c>
      <c r="W146" s="5">
        <v>0</v>
      </c>
      <c r="X146" s="5">
        <v>4270760</v>
      </c>
      <c r="Y146" s="73">
        <v>0</v>
      </c>
      <c r="Z146" s="73"/>
    </row>
    <row r="147" spans="1:26" ht="21.75" customHeight="1">
      <c r="A147" s="71" t="s">
        <v>219</v>
      </c>
      <c r="B147" s="71"/>
      <c r="C147" s="72" t="s">
        <v>41</v>
      </c>
      <c r="D147" s="72"/>
      <c r="E147" s="4" t="s">
        <v>80</v>
      </c>
      <c r="F147" s="5">
        <v>5487040</v>
      </c>
      <c r="G147" s="5">
        <v>0</v>
      </c>
      <c r="H147" s="5">
        <v>0</v>
      </c>
      <c r="I147" s="5">
        <v>0</v>
      </c>
      <c r="J147" s="5">
        <v>0</v>
      </c>
      <c r="K147" s="5">
        <v>5487040</v>
      </c>
      <c r="L147" s="73">
        <v>0</v>
      </c>
      <c r="M147" s="73"/>
      <c r="N147" s="73">
        <v>0</v>
      </c>
      <c r="O147" s="73"/>
      <c r="P147" s="5">
        <v>0</v>
      </c>
      <c r="Q147" s="5">
        <v>0</v>
      </c>
      <c r="R147" s="74">
        <v>0</v>
      </c>
      <c r="S147" s="74"/>
      <c r="T147" s="5">
        <v>0</v>
      </c>
      <c r="U147" s="5">
        <v>0</v>
      </c>
      <c r="V147" s="5">
        <v>0</v>
      </c>
      <c r="W147" s="5">
        <v>0</v>
      </c>
      <c r="X147" s="5">
        <v>5487040</v>
      </c>
      <c r="Y147" s="73">
        <v>0</v>
      </c>
      <c r="Z147" s="73"/>
    </row>
    <row r="148" spans="1:26" ht="36.75" customHeight="1">
      <c r="A148" s="71" t="s">
        <v>220</v>
      </c>
      <c r="B148" s="71"/>
      <c r="C148" s="72" t="s">
        <v>41</v>
      </c>
      <c r="D148" s="72"/>
      <c r="E148" s="4" t="s">
        <v>82</v>
      </c>
      <c r="F148" s="5">
        <v>1703520</v>
      </c>
      <c r="G148" s="5">
        <v>0</v>
      </c>
      <c r="H148" s="5">
        <v>0</v>
      </c>
      <c r="I148" s="5">
        <v>0</v>
      </c>
      <c r="J148" s="5">
        <v>0</v>
      </c>
      <c r="K148" s="5">
        <v>1703520</v>
      </c>
      <c r="L148" s="73">
        <v>0</v>
      </c>
      <c r="M148" s="73"/>
      <c r="N148" s="73">
        <v>0</v>
      </c>
      <c r="O148" s="73"/>
      <c r="P148" s="5">
        <v>0</v>
      </c>
      <c r="Q148" s="5">
        <v>0</v>
      </c>
      <c r="R148" s="74">
        <v>0</v>
      </c>
      <c r="S148" s="74"/>
      <c r="T148" s="5">
        <v>0</v>
      </c>
      <c r="U148" s="5">
        <v>0</v>
      </c>
      <c r="V148" s="5">
        <v>0</v>
      </c>
      <c r="W148" s="5">
        <v>0</v>
      </c>
      <c r="X148" s="5">
        <v>1703520</v>
      </c>
      <c r="Y148" s="73">
        <v>0</v>
      </c>
      <c r="Z148" s="73"/>
    </row>
    <row r="149" spans="1:26" ht="21" customHeight="1">
      <c r="A149" s="71" t="s">
        <v>221</v>
      </c>
      <c r="B149" s="71"/>
      <c r="C149" s="72" t="s">
        <v>41</v>
      </c>
      <c r="D149" s="72"/>
      <c r="E149" s="4" t="s">
        <v>84</v>
      </c>
      <c r="F149" s="5">
        <v>9312576</v>
      </c>
      <c r="G149" s="5">
        <v>0</v>
      </c>
      <c r="H149" s="5">
        <v>0</v>
      </c>
      <c r="I149" s="5">
        <v>0</v>
      </c>
      <c r="J149" s="5">
        <v>0</v>
      </c>
      <c r="K149" s="5">
        <v>9312576</v>
      </c>
      <c r="L149" s="73">
        <v>0</v>
      </c>
      <c r="M149" s="73"/>
      <c r="N149" s="73">
        <v>0</v>
      </c>
      <c r="O149" s="73"/>
      <c r="P149" s="5">
        <v>0</v>
      </c>
      <c r="Q149" s="5">
        <v>0</v>
      </c>
      <c r="R149" s="74">
        <v>0</v>
      </c>
      <c r="S149" s="74"/>
      <c r="T149" s="5">
        <v>0</v>
      </c>
      <c r="U149" s="5">
        <v>0</v>
      </c>
      <c r="V149" s="5">
        <v>0</v>
      </c>
      <c r="W149" s="5">
        <v>0</v>
      </c>
      <c r="X149" s="5">
        <v>9312576</v>
      </c>
      <c r="Y149" s="73">
        <v>0</v>
      </c>
      <c r="Z149" s="73"/>
    </row>
    <row r="150" spans="1:26" ht="21" customHeight="1">
      <c r="A150" s="71" t="s">
        <v>222</v>
      </c>
      <c r="B150" s="71"/>
      <c r="C150" s="72"/>
      <c r="D150" s="72"/>
      <c r="E150" s="4" t="s">
        <v>223</v>
      </c>
      <c r="F150" s="5">
        <v>843081207</v>
      </c>
      <c r="G150" s="5">
        <v>0</v>
      </c>
      <c r="H150" s="5">
        <v>0</v>
      </c>
      <c r="I150" s="5">
        <v>0</v>
      </c>
      <c r="J150" s="5">
        <v>0</v>
      </c>
      <c r="K150" s="5">
        <v>843081207</v>
      </c>
      <c r="L150" s="73">
        <v>9911629</v>
      </c>
      <c r="M150" s="73"/>
      <c r="N150" s="73">
        <v>0</v>
      </c>
      <c r="O150" s="73"/>
      <c r="P150" s="5">
        <v>9911629</v>
      </c>
      <c r="Q150" s="5">
        <v>9911629</v>
      </c>
      <c r="R150" s="74">
        <v>1.1756434513905611</v>
      </c>
      <c r="S150" s="74"/>
      <c r="T150" s="5">
        <v>555329</v>
      </c>
      <c r="U150" s="5">
        <v>0</v>
      </c>
      <c r="V150" s="5">
        <v>0</v>
      </c>
      <c r="W150" s="5">
        <v>0</v>
      </c>
      <c r="X150" s="5">
        <v>833169578</v>
      </c>
      <c r="Y150" s="73">
        <v>555329</v>
      </c>
      <c r="Z150" s="73"/>
    </row>
    <row r="151" spans="1:26" ht="28.5" customHeight="1">
      <c r="A151" s="71" t="s">
        <v>224</v>
      </c>
      <c r="B151" s="71"/>
      <c r="C151" s="72" t="s">
        <v>41</v>
      </c>
      <c r="D151" s="72"/>
      <c r="E151" s="4" t="s">
        <v>225</v>
      </c>
      <c r="F151" s="5">
        <v>826857207</v>
      </c>
      <c r="G151" s="5">
        <v>0</v>
      </c>
      <c r="H151" s="5">
        <v>0</v>
      </c>
      <c r="I151" s="5">
        <v>0</v>
      </c>
      <c r="J151" s="5">
        <v>0</v>
      </c>
      <c r="K151" s="5">
        <v>826857207</v>
      </c>
      <c r="L151" s="73">
        <v>9911629</v>
      </c>
      <c r="M151" s="73"/>
      <c r="N151" s="73">
        <v>0</v>
      </c>
      <c r="O151" s="73"/>
      <c r="P151" s="5">
        <v>9911629</v>
      </c>
      <c r="Q151" s="5">
        <v>9911629</v>
      </c>
      <c r="R151" s="74">
        <v>1.1987110853107674</v>
      </c>
      <c r="S151" s="74"/>
      <c r="T151" s="5">
        <v>555329</v>
      </c>
      <c r="U151" s="5">
        <v>0</v>
      </c>
      <c r="V151" s="5">
        <v>0</v>
      </c>
      <c r="W151" s="5">
        <v>0</v>
      </c>
      <c r="X151" s="5">
        <v>816945578</v>
      </c>
      <c r="Y151" s="73">
        <v>555329</v>
      </c>
      <c r="Z151" s="73"/>
    </row>
    <row r="152" spans="1:26" ht="21" customHeight="1">
      <c r="A152" s="71" t="s">
        <v>226</v>
      </c>
      <c r="B152" s="71"/>
      <c r="C152" s="72" t="s">
        <v>41</v>
      </c>
      <c r="D152" s="72"/>
      <c r="E152" s="4" t="s">
        <v>227</v>
      </c>
      <c r="F152" s="5">
        <v>16224000</v>
      </c>
      <c r="G152" s="5">
        <v>0</v>
      </c>
      <c r="H152" s="5">
        <v>0</v>
      </c>
      <c r="I152" s="5">
        <v>0</v>
      </c>
      <c r="J152" s="5">
        <v>0</v>
      </c>
      <c r="K152" s="5">
        <v>16224000</v>
      </c>
      <c r="L152" s="73">
        <v>0</v>
      </c>
      <c r="M152" s="73"/>
      <c r="N152" s="73">
        <v>0</v>
      </c>
      <c r="O152" s="73"/>
      <c r="P152" s="5">
        <v>0</v>
      </c>
      <c r="Q152" s="5">
        <v>0</v>
      </c>
      <c r="R152" s="74">
        <v>0</v>
      </c>
      <c r="S152" s="74"/>
      <c r="T152" s="5">
        <v>0</v>
      </c>
      <c r="U152" s="5">
        <v>0</v>
      </c>
      <c r="V152" s="5">
        <v>0</v>
      </c>
      <c r="W152" s="5">
        <v>0</v>
      </c>
      <c r="X152" s="5">
        <v>16224000</v>
      </c>
      <c r="Y152" s="73">
        <v>0</v>
      </c>
      <c r="Z152" s="73"/>
    </row>
    <row r="153" spans="1:26" ht="21" customHeight="1">
      <c r="A153" s="71" t="s">
        <v>228</v>
      </c>
      <c r="B153" s="71"/>
      <c r="C153" s="72"/>
      <c r="D153" s="72"/>
      <c r="E153" s="4" t="s">
        <v>86</v>
      </c>
      <c r="F153" s="5">
        <v>89626784</v>
      </c>
      <c r="G153" s="5">
        <v>0</v>
      </c>
      <c r="H153" s="5">
        <v>0</v>
      </c>
      <c r="I153" s="5">
        <v>0</v>
      </c>
      <c r="J153" s="5">
        <v>14215936</v>
      </c>
      <c r="K153" s="5">
        <v>75410848</v>
      </c>
      <c r="L153" s="73">
        <v>0</v>
      </c>
      <c r="M153" s="73"/>
      <c r="N153" s="73">
        <v>0</v>
      </c>
      <c r="O153" s="73"/>
      <c r="P153" s="5">
        <v>0</v>
      </c>
      <c r="Q153" s="5">
        <v>0</v>
      </c>
      <c r="R153" s="74">
        <v>0</v>
      </c>
      <c r="S153" s="74"/>
      <c r="T153" s="5">
        <v>0</v>
      </c>
      <c r="U153" s="5">
        <v>0</v>
      </c>
      <c r="V153" s="5">
        <v>0</v>
      </c>
      <c r="W153" s="5">
        <v>0</v>
      </c>
      <c r="X153" s="5">
        <v>75410848</v>
      </c>
      <c r="Y153" s="73">
        <v>0</v>
      </c>
      <c r="Z153" s="73"/>
    </row>
    <row r="154" spans="1:26" ht="21" customHeight="1">
      <c r="A154" s="71" t="s">
        <v>229</v>
      </c>
      <c r="B154" s="71"/>
      <c r="C154" s="72" t="s">
        <v>41</v>
      </c>
      <c r="D154" s="72"/>
      <c r="E154" s="4" t="s">
        <v>230</v>
      </c>
      <c r="F154" s="5">
        <v>26120640</v>
      </c>
      <c r="G154" s="5">
        <v>0</v>
      </c>
      <c r="H154" s="5">
        <v>0</v>
      </c>
      <c r="I154" s="5">
        <v>0</v>
      </c>
      <c r="J154" s="5">
        <v>0</v>
      </c>
      <c r="K154" s="5">
        <v>26120640</v>
      </c>
      <c r="L154" s="73">
        <v>0</v>
      </c>
      <c r="M154" s="73"/>
      <c r="N154" s="73">
        <v>0</v>
      </c>
      <c r="O154" s="73"/>
      <c r="P154" s="5">
        <v>0</v>
      </c>
      <c r="Q154" s="5">
        <v>0</v>
      </c>
      <c r="R154" s="74">
        <v>0</v>
      </c>
      <c r="S154" s="74"/>
      <c r="T154" s="5">
        <v>0</v>
      </c>
      <c r="U154" s="5">
        <v>0</v>
      </c>
      <c r="V154" s="5">
        <v>0</v>
      </c>
      <c r="W154" s="5">
        <v>0</v>
      </c>
      <c r="X154" s="5">
        <v>26120640</v>
      </c>
      <c r="Y154" s="73">
        <v>0</v>
      </c>
      <c r="Z154" s="73"/>
    </row>
    <row r="155" spans="1:26" ht="28.5" customHeight="1">
      <c r="A155" s="71" t="s">
        <v>231</v>
      </c>
      <c r="B155" s="71"/>
      <c r="C155" s="72" t="s">
        <v>41</v>
      </c>
      <c r="D155" s="72"/>
      <c r="E155" s="4" t="s">
        <v>232</v>
      </c>
      <c r="F155" s="5">
        <v>54080000</v>
      </c>
      <c r="G155" s="5">
        <v>0</v>
      </c>
      <c r="H155" s="5">
        <v>0</v>
      </c>
      <c r="I155" s="5">
        <v>0</v>
      </c>
      <c r="J155" s="5">
        <v>14215936</v>
      </c>
      <c r="K155" s="5">
        <v>39864064</v>
      </c>
      <c r="L155" s="73">
        <v>0</v>
      </c>
      <c r="M155" s="73"/>
      <c r="N155" s="73">
        <v>0</v>
      </c>
      <c r="O155" s="73"/>
      <c r="P155" s="5">
        <v>0</v>
      </c>
      <c r="Q155" s="5">
        <v>0</v>
      </c>
      <c r="R155" s="74">
        <v>0</v>
      </c>
      <c r="S155" s="74"/>
      <c r="T155" s="5">
        <v>0</v>
      </c>
      <c r="U155" s="5">
        <v>0</v>
      </c>
      <c r="V155" s="5">
        <v>0</v>
      </c>
      <c r="W155" s="5">
        <v>0</v>
      </c>
      <c r="X155" s="5">
        <v>39864064</v>
      </c>
      <c r="Y155" s="73">
        <v>0</v>
      </c>
      <c r="Z155" s="73"/>
    </row>
    <row r="156" spans="1:26" ht="28.5" customHeight="1">
      <c r="A156" s="71" t="s">
        <v>233</v>
      </c>
      <c r="B156" s="71"/>
      <c r="C156" s="72" t="s">
        <v>41</v>
      </c>
      <c r="D156" s="72"/>
      <c r="E156" s="4" t="s">
        <v>234</v>
      </c>
      <c r="F156" s="5">
        <v>5678400</v>
      </c>
      <c r="G156" s="5">
        <v>0</v>
      </c>
      <c r="H156" s="5">
        <v>0</v>
      </c>
      <c r="I156" s="5">
        <v>0</v>
      </c>
      <c r="J156" s="5">
        <v>0</v>
      </c>
      <c r="K156" s="5">
        <v>5678400</v>
      </c>
      <c r="L156" s="73">
        <v>0</v>
      </c>
      <c r="M156" s="73"/>
      <c r="N156" s="73">
        <v>0</v>
      </c>
      <c r="O156" s="73"/>
      <c r="P156" s="5">
        <v>0</v>
      </c>
      <c r="Q156" s="5">
        <v>0</v>
      </c>
      <c r="R156" s="74">
        <v>0</v>
      </c>
      <c r="S156" s="74"/>
      <c r="T156" s="5">
        <v>0</v>
      </c>
      <c r="U156" s="5">
        <v>0</v>
      </c>
      <c r="V156" s="5">
        <v>0</v>
      </c>
      <c r="W156" s="5">
        <v>0</v>
      </c>
      <c r="X156" s="5">
        <v>5678400</v>
      </c>
      <c r="Y156" s="73">
        <v>0</v>
      </c>
      <c r="Z156" s="73"/>
    </row>
    <row r="157" spans="1:26" ht="36.75" customHeight="1">
      <c r="A157" s="71" t="s">
        <v>235</v>
      </c>
      <c r="B157" s="71"/>
      <c r="C157" s="72" t="s">
        <v>41</v>
      </c>
      <c r="D157" s="72"/>
      <c r="E157" s="4" t="s">
        <v>177</v>
      </c>
      <c r="F157" s="5">
        <v>3747744</v>
      </c>
      <c r="G157" s="5">
        <v>0</v>
      </c>
      <c r="H157" s="5">
        <v>0</v>
      </c>
      <c r="I157" s="5">
        <v>0</v>
      </c>
      <c r="J157" s="5">
        <v>0</v>
      </c>
      <c r="K157" s="5">
        <v>3747744</v>
      </c>
      <c r="L157" s="73">
        <v>0</v>
      </c>
      <c r="M157" s="73"/>
      <c r="N157" s="73">
        <v>0</v>
      </c>
      <c r="O157" s="73"/>
      <c r="P157" s="5">
        <v>0</v>
      </c>
      <c r="Q157" s="5">
        <v>0</v>
      </c>
      <c r="R157" s="74">
        <v>0</v>
      </c>
      <c r="S157" s="74"/>
      <c r="T157" s="5">
        <v>0</v>
      </c>
      <c r="U157" s="5">
        <v>0</v>
      </c>
      <c r="V157" s="5">
        <v>0</v>
      </c>
      <c r="W157" s="5">
        <v>0</v>
      </c>
      <c r="X157" s="5">
        <v>3747744</v>
      </c>
      <c r="Y157" s="73">
        <v>0</v>
      </c>
      <c r="Z157" s="73"/>
    </row>
    <row r="158" spans="1:26" ht="21" customHeight="1">
      <c r="A158" s="71" t="s">
        <v>236</v>
      </c>
      <c r="B158" s="71"/>
      <c r="C158" s="72"/>
      <c r="D158" s="72"/>
      <c r="E158" s="4" t="s">
        <v>179</v>
      </c>
      <c r="F158" s="5">
        <v>3345605144</v>
      </c>
      <c r="G158" s="5">
        <v>0</v>
      </c>
      <c r="H158" s="5">
        <v>0</v>
      </c>
      <c r="I158" s="5">
        <v>0</v>
      </c>
      <c r="J158" s="5">
        <v>0</v>
      </c>
      <c r="K158" s="5">
        <v>3345605144</v>
      </c>
      <c r="L158" s="73">
        <v>2945605144</v>
      </c>
      <c r="M158" s="73"/>
      <c r="N158" s="73">
        <v>0</v>
      </c>
      <c r="O158" s="73"/>
      <c r="P158" s="5">
        <v>245467095</v>
      </c>
      <c r="Q158" s="5">
        <v>245467095</v>
      </c>
      <c r="R158" s="74">
        <v>7.337001362525404</v>
      </c>
      <c r="S158" s="74"/>
      <c r="T158" s="5">
        <v>245467095</v>
      </c>
      <c r="U158" s="5">
        <v>0</v>
      </c>
      <c r="V158" s="5">
        <v>245467095</v>
      </c>
      <c r="W158" s="5">
        <v>245467095</v>
      </c>
      <c r="X158" s="5">
        <v>400000000</v>
      </c>
      <c r="Y158" s="73">
        <v>0</v>
      </c>
      <c r="Z158" s="73"/>
    </row>
    <row r="159" spans="1:26" ht="21" customHeight="1">
      <c r="A159" s="71" t="s">
        <v>237</v>
      </c>
      <c r="B159" s="71"/>
      <c r="C159" s="72"/>
      <c r="D159" s="72"/>
      <c r="E159" s="4" t="s">
        <v>182</v>
      </c>
      <c r="F159" s="5">
        <v>3345605144</v>
      </c>
      <c r="G159" s="5">
        <v>0</v>
      </c>
      <c r="H159" s="5">
        <v>0</v>
      </c>
      <c r="I159" s="5">
        <v>0</v>
      </c>
      <c r="J159" s="5">
        <v>0</v>
      </c>
      <c r="K159" s="5">
        <v>3345605144</v>
      </c>
      <c r="L159" s="73">
        <v>2945605144</v>
      </c>
      <c r="M159" s="73"/>
      <c r="N159" s="73">
        <v>0</v>
      </c>
      <c r="O159" s="73"/>
      <c r="P159" s="5">
        <v>245467095</v>
      </c>
      <c r="Q159" s="5">
        <v>245467095</v>
      </c>
      <c r="R159" s="74">
        <v>7.337001362525404</v>
      </c>
      <c r="S159" s="74"/>
      <c r="T159" s="5">
        <v>245467095</v>
      </c>
      <c r="U159" s="5">
        <v>0</v>
      </c>
      <c r="V159" s="5">
        <v>245467095</v>
      </c>
      <c r="W159" s="5">
        <v>245467095</v>
      </c>
      <c r="X159" s="5">
        <v>400000000</v>
      </c>
      <c r="Y159" s="73">
        <v>0</v>
      </c>
      <c r="Z159" s="73"/>
    </row>
    <row r="160" spans="1:26" ht="45" customHeight="1">
      <c r="A160" s="71" t="s">
        <v>238</v>
      </c>
      <c r="B160" s="71"/>
      <c r="C160" s="72"/>
      <c r="D160" s="72"/>
      <c r="E160" s="4" t="s">
        <v>239</v>
      </c>
      <c r="F160" s="5">
        <v>3345605144</v>
      </c>
      <c r="G160" s="5">
        <v>0</v>
      </c>
      <c r="H160" s="5">
        <v>0</v>
      </c>
      <c r="I160" s="5">
        <v>0</v>
      </c>
      <c r="J160" s="5">
        <v>0</v>
      </c>
      <c r="K160" s="5">
        <v>3345605144</v>
      </c>
      <c r="L160" s="73">
        <v>2945605144</v>
      </c>
      <c r="M160" s="73"/>
      <c r="N160" s="73">
        <v>0</v>
      </c>
      <c r="O160" s="73"/>
      <c r="P160" s="5">
        <v>245467095</v>
      </c>
      <c r="Q160" s="5">
        <v>245467095</v>
      </c>
      <c r="R160" s="74">
        <v>7.337001362525404</v>
      </c>
      <c r="S160" s="74"/>
      <c r="T160" s="5">
        <v>245467095</v>
      </c>
      <c r="U160" s="5">
        <v>0</v>
      </c>
      <c r="V160" s="5">
        <v>245467095</v>
      </c>
      <c r="W160" s="5">
        <v>245467095</v>
      </c>
      <c r="X160" s="5">
        <v>400000000</v>
      </c>
      <c r="Y160" s="73">
        <v>0</v>
      </c>
      <c r="Z160" s="73"/>
    </row>
    <row r="161" spans="1:26" ht="21" customHeight="1">
      <c r="A161" s="71" t="s">
        <v>240</v>
      </c>
      <c r="B161" s="71"/>
      <c r="C161" s="72"/>
      <c r="D161" s="72"/>
      <c r="E161" s="4" t="s">
        <v>241</v>
      </c>
      <c r="F161" s="5">
        <v>3345605144</v>
      </c>
      <c r="G161" s="5">
        <v>0</v>
      </c>
      <c r="H161" s="5">
        <v>0</v>
      </c>
      <c r="I161" s="5">
        <v>0</v>
      </c>
      <c r="J161" s="5">
        <v>0</v>
      </c>
      <c r="K161" s="5">
        <v>3345605144</v>
      </c>
      <c r="L161" s="73">
        <v>2945605144</v>
      </c>
      <c r="M161" s="73"/>
      <c r="N161" s="73">
        <v>0</v>
      </c>
      <c r="O161" s="73"/>
      <c r="P161" s="5">
        <v>245467095</v>
      </c>
      <c r="Q161" s="5">
        <v>245467095</v>
      </c>
      <c r="R161" s="74">
        <v>7.337001362525404</v>
      </c>
      <c r="S161" s="74"/>
      <c r="T161" s="5">
        <v>245467095</v>
      </c>
      <c r="U161" s="5">
        <v>0</v>
      </c>
      <c r="V161" s="5">
        <v>245467095</v>
      </c>
      <c r="W161" s="5">
        <v>245467095</v>
      </c>
      <c r="X161" s="5">
        <v>400000000</v>
      </c>
      <c r="Y161" s="73">
        <v>0</v>
      </c>
      <c r="Z161" s="73"/>
    </row>
    <row r="162" spans="1:26" ht="21" customHeight="1">
      <c r="A162" s="71" t="s">
        <v>242</v>
      </c>
      <c r="B162" s="71"/>
      <c r="C162" s="72" t="s">
        <v>41</v>
      </c>
      <c r="D162" s="72"/>
      <c r="E162" s="4" t="s">
        <v>243</v>
      </c>
      <c r="F162" s="5">
        <v>2945605144</v>
      </c>
      <c r="G162" s="5">
        <v>0</v>
      </c>
      <c r="H162" s="5">
        <v>0</v>
      </c>
      <c r="I162" s="5">
        <v>0</v>
      </c>
      <c r="J162" s="5">
        <v>0</v>
      </c>
      <c r="K162" s="5">
        <v>2945605144</v>
      </c>
      <c r="L162" s="73">
        <v>2945605144</v>
      </c>
      <c r="M162" s="73"/>
      <c r="N162" s="73">
        <v>0</v>
      </c>
      <c r="O162" s="73"/>
      <c r="P162" s="5">
        <v>245467095</v>
      </c>
      <c r="Q162" s="5">
        <v>245467095</v>
      </c>
      <c r="R162" s="74">
        <v>8.33333332201704</v>
      </c>
      <c r="S162" s="74"/>
      <c r="T162" s="5">
        <v>245467095</v>
      </c>
      <c r="U162" s="5">
        <v>0</v>
      </c>
      <c r="V162" s="5">
        <v>245467095</v>
      </c>
      <c r="W162" s="5">
        <v>245467095</v>
      </c>
      <c r="X162" s="5">
        <v>0</v>
      </c>
      <c r="Y162" s="73">
        <v>0</v>
      </c>
      <c r="Z162" s="73"/>
    </row>
    <row r="163" spans="1:26" ht="54" customHeight="1">
      <c r="A163" s="71" t="s">
        <v>244</v>
      </c>
      <c r="B163" s="71"/>
      <c r="C163" s="72" t="s">
        <v>41</v>
      </c>
      <c r="D163" s="72"/>
      <c r="E163" s="4" t="s">
        <v>245</v>
      </c>
      <c r="F163" s="5">
        <v>400000000</v>
      </c>
      <c r="G163" s="5">
        <v>0</v>
      </c>
      <c r="H163" s="5">
        <v>0</v>
      </c>
      <c r="I163" s="5">
        <v>0</v>
      </c>
      <c r="J163" s="5">
        <v>0</v>
      </c>
      <c r="K163" s="5">
        <v>400000000</v>
      </c>
      <c r="L163" s="73">
        <v>0</v>
      </c>
      <c r="M163" s="73"/>
      <c r="N163" s="73">
        <v>0</v>
      </c>
      <c r="O163" s="73"/>
      <c r="P163" s="5">
        <v>0</v>
      </c>
      <c r="Q163" s="5">
        <v>0</v>
      </c>
      <c r="R163" s="74">
        <v>0</v>
      </c>
      <c r="S163" s="74"/>
      <c r="T163" s="5">
        <v>0</v>
      </c>
      <c r="U163" s="5">
        <v>0</v>
      </c>
      <c r="V163" s="5">
        <v>0</v>
      </c>
      <c r="W163" s="5">
        <v>0</v>
      </c>
      <c r="X163" s="5">
        <v>400000000</v>
      </c>
      <c r="Y163" s="73">
        <v>0</v>
      </c>
      <c r="Z163" s="73"/>
    </row>
    <row r="164" spans="1:26" ht="36.75" customHeight="1">
      <c r="A164" s="71" t="s">
        <v>246</v>
      </c>
      <c r="B164" s="71"/>
      <c r="C164" s="72"/>
      <c r="D164" s="72"/>
      <c r="E164" s="4" t="s">
        <v>247</v>
      </c>
      <c r="F164" s="5">
        <v>0</v>
      </c>
      <c r="G164" s="5">
        <v>0</v>
      </c>
      <c r="H164" s="5">
        <v>0</v>
      </c>
      <c r="I164" s="5">
        <v>43921770</v>
      </c>
      <c r="J164" s="5">
        <v>0</v>
      </c>
      <c r="K164" s="5">
        <v>43921770</v>
      </c>
      <c r="L164" s="73">
        <v>43921770</v>
      </c>
      <c r="M164" s="73"/>
      <c r="N164" s="73">
        <v>0</v>
      </c>
      <c r="O164" s="73"/>
      <c r="P164" s="5">
        <v>43921770</v>
      </c>
      <c r="Q164" s="5">
        <v>43921770</v>
      </c>
      <c r="R164" s="74">
        <v>100</v>
      </c>
      <c r="S164" s="74"/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73">
        <v>0</v>
      </c>
      <c r="Z164" s="73"/>
    </row>
    <row r="165" spans="1:26" ht="36.75" customHeight="1">
      <c r="A165" s="71" t="s">
        <v>248</v>
      </c>
      <c r="B165" s="71"/>
      <c r="C165" s="72"/>
      <c r="D165" s="72"/>
      <c r="E165" s="4" t="s">
        <v>247</v>
      </c>
      <c r="F165" s="5">
        <v>0</v>
      </c>
      <c r="G165" s="5">
        <v>0</v>
      </c>
      <c r="H165" s="5">
        <v>0</v>
      </c>
      <c r="I165" s="5">
        <v>43921770</v>
      </c>
      <c r="J165" s="5">
        <v>0</v>
      </c>
      <c r="K165" s="5">
        <v>43921770</v>
      </c>
      <c r="L165" s="73">
        <v>43921770</v>
      </c>
      <c r="M165" s="73"/>
      <c r="N165" s="73">
        <v>0</v>
      </c>
      <c r="O165" s="73"/>
      <c r="P165" s="5">
        <v>43921770</v>
      </c>
      <c r="Q165" s="5">
        <v>43921770</v>
      </c>
      <c r="R165" s="74">
        <v>100</v>
      </c>
      <c r="S165" s="74"/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73">
        <v>0</v>
      </c>
      <c r="Z165" s="73"/>
    </row>
    <row r="166" spans="1:26" ht="36.75" customHeight="1">
      <c r="A166" s="71" t="s">
        <v>249</v>
      </c>
      <c r="B166" s="71"/>
      <c r="C166" s="72"/>
      <c r="D166" s="72"/>
      <c r="E166" s="4" t="s">
        <v>247</v>
      </c>
      <c r="F166" s="5">
        <v>0</v>
      </c>
      <c r="G166" s="5">
        <v>0</v>
      </c>
      <c r="H166" s="5">
        <v>0</v>
      </c>
      <c r="I166" s="5">
        <v>43921770</v>
      </c>
      <c r="J166" s="5">
        <v>0</v>
      </c>
      <c r="K166" s="5">
        <v>43921770</v>
      </c>
      <c r="L166" s="73">
        <v>43921770</v>
      </c>
      <c r="M166" s="73"/>
      <c r="N166" s="73">
        <v>0</v>
      </c>
      <c r="O166" s="73"/>
      <c r="P166" s="5">
        <v>43921770</v>
      </c>
      <c r="Q166" s="5">
        <v>43921770</v>
      </c>
      <c r="R166" s="74">
        <v>100</v>
      </c>
      <c r="S166" s="74"/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73">
        <v>0</v>
      </c>
      <c r="Z166" s="73"/>
    </row>
    <row r="167" spans="1:26" ht="36.75" customHeight="1">
      <c r="A167" s="71" t="s">
        <v>250</v>
      </c>
      <c r="B167" s="71"/>
      <c r="C167" s="72"/>
      <c r="D167" s="72"/>
      <c r="E167" s="4" t="s">
        <v>247</v>
      </c>
      <c r="F167" s="5">
        <v>0</v>
      </c>
      <c r="G167" s="5">
        <v>0</v>
      </c>
      <c r="H167" s="5">
        <v>0</v>
      </c>
      <c r="I167" s="5">
        <v>43921770</v>
      </c>
      <c r="J167" s="5">
        <v>0</v>
      </c>
      <c r="K167" s="5">
        <v>43921770</v>
      </c>
      <c r="L167" s="73">
        <v>43921770</v>
      </c>
      <c r="M167" s="73"/>
      <c r="N167" s="73">
        <v>0</v>
      </c>
      <c r="O167" s="73"/>
      <c r="P167" s="5">
        <v>43921770</v>
      </c>
      <c r="Q167" s="5">
        <v>43921770</v>
      </c>
      <c r="R167" s="74">
        <v>100</v>
      </c>
      <c r="S167" s="74"/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73">
        <v>0</v>
      </c>
      <c r="Z167" s="73"/>
    </row>
    <row r="168" spans="1:26" ht="36.75" customHeight="1">
      <c r="A168" s="71" t="s">
        <v>251</v>
      </c>
      <c r="B168" s="71"/>
      <c r="C168" s="72" t="s">
        <v>41</v>
      </c>
      <c r="D168" s="72"/>
      <c r="E168" s="4" t="s">
        <v>247</v>
      </c>
      <c r="F168" s="5">
        <v>0</v>
      </c>
      <c r="G168" s="5">
        <v>0</v>
      </c>
      <c r="H168" s="5">
        <v>0</v>
      </c>
      <c r="I168" s="5">
        <v>43921770</v>
      </c>
      <c r="J168" s="5">
        <v>0</v>
      </c>
      <c r="K168" s="5">
        <v>43921770</v>
      </c>
      <c r="L168" s="73">
        <v>43921770</v>
      </c>
      <c r="M168" s="73"/>
      <c r="N168" s="73">
        <v>0</v>
      </c>
      <c r="O168" s="73"/>
      <c r="P168" s="5">
        <v>43921770</v>
      </c>
      <c r="Q168" s="5">
        <v>43921770</v>
      </c>
      <c r="R168" s="74">
        <v>100</v>
      </c>
      <c r="S168" s="74"/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73">
        <v>0</v>
      </c>
      <c r="Z168" s="73"/>
    </row>
    <row r="169" spans="1:26" ht="21" customHeight="1">
      <c r="A169" s="71" t="s">
        <v>252</v>
      </c>
      <c r="B169" s="71"/>
      <c r="C169" s="72"/>
      <c r="D169" s="72"/>
      <c r="E169" s="4" t="s">
        <v>253</v>
      </c>
      <c r="F169" s="5">
        <v>37291864170</v>
      </c>
      <c r="G169" s="5">
        <v>0</v>
      </c>
      <c r="H169" s="5">
        <v>29754573</v>
      </c>
      <c r="I169" s="5">
        <v>0</v>
      </c>
      <c r="J169" s="5">
        <v>1333014056</v>
      </c>
      <c r="K169" s="5">
        <v>35929095541</v>
      </c>
      <c r="L169" s="73">
        <v>35929095541</v>
      </c>
      <c r="M169" s="73"/>
      <c r="N169" s="73">
        <v>0</v>
      </c>
      <c r="O169" s="73"/>
      <c r="P169" s="5">
        <v>2694996059</v>
      </c>
      <c r="Q169" s="5">
        <v>2694996059</v>
      </c>
      <c r="R169" s="74">
        <v>7.500873646887777</v>
      </c>
      <c r="S169" s="74"/>
      <c r="T169" s="5">
        <v>2179902898</v>
      </c>
      <c r="U169" s="5">
        <v>0</v>
      </c>
      <c r="V169" s="5">
        <v>2118839588</v>
      </c>
      <c r="W169" s="5">
        <v>2118839588</v>
      </c>
      <c r="X169" s="5">
        <v>0</v>
      </c>
      <c r="Y169" s="73">
        <v>61063310</v>
      </c>
      <c r="Z169" s="73"/>
    </row>
    <row r="170" spans="1:26" ht="21.75" customHeight="1">
      <c r="A170" s="71" t="s">
        <v>254</v>
      </c>
      <c r="B170" s="71"/>
      <c r="C170" s="72"/>
      <c r="D170" s="72"/>
      <c r="E170" s="4" t="s">
        <v>255</v>
      </c>
      <c r="F170" s="5">
        <v>37291864170</v>
      </c>
      <c r="G170" s="5">
        <v>0</v>
      </c>
      <c r="H170" s="5">
        <v>29754573</v>
      </c>
      <c r="I170" s="5">
        <v>0</v>
      </c>
      <c r="J170" s="5">
        <v>1333014056</v>
      </c>
      <c r="K170" s="5">
        <v>35929095541</v>
      </c>
      <c r="L170" s="73">
        <v>35929095541</v>
      </c>
      <c r="M170" s="73"/>
      <c r="N170" s="73">
        <v>0</v>
      </c>
      <c r="O170" s="73"/>
      <c r="P170" s="5">
        <v>2694996059</v>
      </c>
      <c r="Q170" s="5">
        <v>2694996059</v>
      </c>
      <c r="R170" s="74">
        <v>7.500873646887777</v>
      </c>
      <c r="S170" s="74"/>
      <c r="T170" s="5">
        <v>2179902898</v>
      </c>
      <c r="U170" s="5">
        <v>0</v>
      </c>
      <c r="V170" s="5">
        <v>2118839588</v>
      </c>
      <c r="W170" s="5">
        <v>2118839588</v>
      </c>
      <c r="X170" s="5">
        <v>0</v>
      </c>
      <c r="Y170" s="73">
        <v>61063310</v>
      </c>
      <c r="Z170" s="73"/>
    </row>
    <row r="171" spans="1:26" ht="21" customHeight="1">
      <c r="A171" s="71" t="s">
        <v>256</v>
      </c>
      <c r="B171" s="71"/>
      <c r="C171" s="72"/>
      <c r="D171" s="72"/>
      <c r="E171" s="4" t="s">
        <v>257</v>
      </c>
      <c r="F171" s="5">
        <v>24621337541</v>
      </c>
      <c r="G171" s="5">
        <v>0</v>
      </c>
      <c r="H171" s="5">
        <v>0</v>
      </c>
      <c r="I171" s="5">
        <v>0</v>
      </c>
      <c r="J171" s="5">
        <v>0</v>
      </c>
      <c r="K171" s="5">
        <v>24621337541</v>
      </c>
      <c r="L171" s="73">
        <v>24621337541</v>
      </c>
      <c r="M171" s="73"/>
      <c r="N171" s="73">
        <v>0</v>
      </c>
      <c r="O171" s="73"/>
      <c r="P171" s="5">
        <v>1934412301</v>
      </c>
      <c r="Q171" s="5">
        <v>1934412301</v>
      </c>
      <c r="R171" s="74">
        <v>7.8566499394225575</v>
      </c>
      <c r="S171" s="74"/>
      <c r="T171" s="5">
        <v>1610424430</v>
      </c>
      <c r="U171" s="5">
        <v>0</v>
      </c>
      <c r="V171" s="5">
        <v>1578408799</v>
      </c>
      <c r="W171" s="5">
        <v>1578408799</v>
      </c>
      <c r="X171" s="5">
        <v>0</v>
      </c>
      <c r="Y171" s="73">
        <v>32015631</v>
      </c>
      <c r="Z171" s="73"/>
    </row>
    <row r="172" spans="1:26" ht="21" customHeight="1">
      <c r="A172" s="71" t="s">
        <v>258</v>
      </c>
      <c r="B172" s="71"/>
      <c r="C172" s="72"/>
      <c r="D172" s="72"/>
      <c r="E172" s="4" t="s">
        <v>259</v>
      </c>
      <c r="F172" s="5">
        <v>24621337541</v>
      </c>
      <c r="G172" s="5">
        <v>0</v>
      </c>
      <c r="H172" s="5">
        <v>0</v>
      </c>
      <c r="I172" s="5">
        <v>0</v>
      </c>
      <c r="J172" s="5">
        <v>0</v>
      </c>
      <c r="K172" s="5">
        <v>24621337541</v>
      </c>
      <c r="L172" s="73">
        <v>24621337541</v>
      </c>
      <c r="M172" s="73"/>
      <c r="N172" s="73">
        <v>0</v>
      </c>
      <c r="O172" s="73"/>
      <c r="P172" s="5">
        <v>1934412301</v>
      </c>
      <c r="Q172" s="5">
        <v>1934412301</v>
      </c>
      <c r="R172" s="74">
        <v>7.8566499394225575</v>
      </c>
      <c r="S172" s="74"/>
      <c r="T172" s="5">
        <v>1610424430</v>
      </c>
      <c r="U172" s="5">
        <v>0</v>
      </c>
      <c r="V172" s="5">
        <v>1578408799</v>
      </c>
      <c r="W172" s="5">
        <v>1578408799</v>
      </c>
      <c r="X172" s="5">
        <v>0</v>
      </c>
      <c r="Y172" s="73">
        <v>32015631</v>
      </c>
      <c r="Z172" s="73"/>
    </row>
    <row r="173" spans="1:26" ht="28.5" customHeight="1">
      <c r="A173" s="71" t="s">
        <v>260</v>
      </c>
      <c r="B173" s="71"/>
      <c r="C173" s="72"/>
      <c r="D173" s="72"/>
      <c r="E173" s="4" t="s">
        <v>261</v>
      </c>
      <c r="F173" s="5">
        <v>24621337541</v>
      </c>
      <c r="G173" s="5">
        <v>0</v>
      </c>
      <c r="H173" s="5">
        <v>0</v>
      </c>
      <c r="I173" s="5">
        <v>0</v>
      </c>
      <c r="J173" s="5">
        <v>0</v>
      </c>
      <c r="K173" s="5">
        <v>24621337541</v>
      </c>
      <c r="L173" s="73">
        <v>24621337541</v>
      </c>
      <c r="M173" s="73"/>
      <c r="N173" s="73">
        <v>0</v>
      </c>
      <c r="O173" s="73"/>
      <c r="P173" s="5">
        <v>1934412301</v>
      </c>
      <c r="Q173" s="5">
        <v>1934412301</v>
      </c>
      <c r="R173" s="74">
        <v>7.8566499394225575</v>
      </c>
      <c r="S173" s="74"/>
      <c r="T173" s="5">
        <v>1610424430</v>
      </c>
      <c r="U173" s="5">
        <v>0</v>
      </c>
      <c r="V173" s="5">
        <v>1578408799</v>
      </c>
      <c r="W173" s="5">
        <v>1578408799</v>
      </c>
      <c r="X173" s="5">
        <v>0</v>
      </c>
      <c r="Y173" s="73">
        <v>32015631</v>
      </c>
      <c r="Z173" s="73"/>
    </row>
    <row r="174" spans="1:26" ht="21" customHeight="1">
      <c r="A174" s="71" t="s">
        <v>262</v>
      </c>
      <c r="B174" s="71"/>
      <c r="C174" s="72" t="s">
        <v>263</v>
      </c>
      <c r="D174" s="72"/>
      <c r="E174" s="4" t="s">
        <v>264</v>
      </c>
      <c r="F174" s="5">
        <v>24621337541</v>
      </c>
      <c r="G174" s="5">
        <v>0</v>
      </c>
      <c r="H174" s="5">
        <v>0</v>
      </c>
      <c r="I174" s="5">
        <v>0</v>
      </c>
      <c r="J174" s="5">
        <v>0</v>
      </c>
      <c r="K174" s="5">
        <v>24621337541</v>
      </c>
      <c r="L174" s="73">
        <v>24621337541</v>
      </c>
      <c r="M174" s="73"/>
      <c r="N174" s="73">
        <v>0</v>
      </c>
      <c r="O174" s="73"/>
      <c r="P174" s="5">
        <v>1934412301</v>
      </c>
      <c r="Q174" s="5">
        <v>1934412301</v>
      </c>
      <c r="R174" s="74">
        <v>7.8566499394225575</v>
      </c>
      <c r="S174" s="74"/>
      <c r="T174" s="5">
        <v>1610424430</v>
      </c>
      <c r="U174" s="5">
        <v>0</v>
      </c>
      <c r="V174" s="5">
        <v>1578408799</v>
      </c>
      <c r="W174" s="5">
        <v>1578408799</v>
      </c>
      <c r="X174" s="5">
        <v>0</v>
      </c>
      <c r="Y174" s="73">
        <v>32015631</v>
      </c>
      <c r="Z174" s="73"/>
    </row>
    <row r="175" spans="1:26" ht="36.75" customHeight="1">
      <c r="A175" s="71" t="s">
        <v>265</v>
      </c>
      <c r="B175" s="71"/>
      <c r="C175" s="72"/>
      <c r="D175" s="72"/>
      <c r="E175" s="4" t="s">
        <v>266</v>
      </c>
      <c r="F175" s="5">
        <v>12670526629</v>
      </c>
      <c r="G175" s="5">
        <v>0</v>
      </c>
      <c r="H175" s="5">
        <v>29754573</v>
      </c>
      <c r="I175" s="5">
        <v>0</v>
      </c>
      <c r="J175" s="5">
        <v>1333014056</v>
      </c>
      <c r="K175" s="5">
        <v>11307758000</v>
      </c>
      <c r="L175" s="73">
        <v>11307758000</v>
      </c>
      <c r="M175" s="73"/>
      <c r="N175" s="73">
        <v>0</v>
      </c>
      <c r="O175" s="73"/>
      <c r="P175" s="5">
        <v>760583758</v>
      </c>
      <c r="Q175" s="5">
        <v>760583758</v>
      </c>
      <c r="R175" s="74">
        <v>6.726211845000575</v>
      </c>
      <c r="S175" s="74"/>
      <c r="T175" s="5">
        <v>569478468</v>
      </c>
      <c r="U175" s="5">
        <v>0</v>
      </c>
      <c r="V175" s="5">
        <v>540430789</v>
      </c>
      <c r="W175" s="5">
        <v>540430789</v>
      </c>
      <c r="X175" s="5">
        <v>0</v>
      </c>
      <c r="Y175" s="73">
        <v>29047679</v>
      </c>
      <c r="Z175" s="73"/>
    </row>
    <row r="176" spans="1:26" ht="21" customHeight="1">
      <c r="A176" s="71" t="s">
        <v>267</v>
      </c>
      <c r="B176" s="71"/>
      <c r="C176" s="72"/>
      <c r="D176" s="72"/>
      <c r="E176" s="4" t="s">
        <v>268</v>
      </c>
      <c r="F176" s="5">
        <v>12670526629</v>
      </c>
      <c r="G176" s="5">
        <v>0</v>
      </c>
      <c r="H176" s="5">
        <v>29754573</v>
      </c>
      <c r="I176" s="5">
        <v>0</v>
      </c>
      <c r="J176" s="5">
        <v>1333014056</v>
      </c>
      <c r="K176" s="5">
        <v>11307758000</v>
      </c>
      <c r="L176" s="73">
        <v>11307758000</v>
      </c>
      <c r="M176" s="73"/>
      <c r="N176" s="73">
        <v>0</v>
      </c>
      <c r="O176" s="73"/>
      <c r="P176" s="5">
        <v>760583758</v>
      </c>
      <c r="Q176" s="5">
        <v>760583758</v>
      </c>
      <c r="R176" s="74">
        <v>6.726211845000575</v>
      </c>
      <c r="S176" s="74"/>
      <c r="T176" s="5">
        <v>569478468</v>
      </c>
      <c r="U176" s="5">
        <v>0</v>
      </c>
      <c r="V176" s="5">
        <v>540430789</v>
      </c>
      <c r="W176" s="5">
        <v>540430789</v>
      </c>
      <c r="X176" s="5">
        <v>0</v>
      </c>
      <c r="Y176" s="73">
        <v>29047679</v>
      </c>
      <c r="Z176" s="73"/>
    </row>
    <row r="177" spans="1:26" ht="28.5" customHeight="1">
      <c r="A177" s="71" t="s">
        <v>269</v>
      </c>
      <c r="B177" s="71"/>
      <c r="C177" s="72"/>
      <c r="D177" s="72"/>
      <c r="E177" s="4" t="s">
        <v>270</v>
      </c>
      <c r="F177" s="5">
        <v>12670526629</v>
      </c>
      <c r="G177" s="5">
        <v>0</v>
      </c>
      <c r="H177" s="5">
        <v>29754573</v>
      </c>
      <c r="I177" s="5">
        <v>0</v>
      </c>
      <c r="J177" s="5">
        <v>1333014056</v>
      </c>
      <c r="K177" s="5">
        <v>11307758000</v>
      </c>
      <c r="L177" s="73">
        <v>11307758000</v>
      </c>
      <c r="M177" s="73"/>
      <c r="N177" s="73">
        <v>0</v>
      </c>
      <c r="O177" s="73"/>
      <c r="P177" s="5">
        <v>760583758</v>
      </c>
      <c r="Q177" s="5">
        <v>760583758</v>
      </c>
      <c r="R177" s="74">
        <v>6.726211845000575</v>
      </c>
      <c r="S177" s="74"/>
      <c r="T177" s="5">
        <v>569478468</v>
      </c>
      <c r="U177" s="5">
        <v>0</v>
      </c>
      <c r="V177" s="5">
        <v>540430789</v>
      </c>
      <c r="W177" s="5">
        <v>540430789</v>
      </c>
      <c r="X177" s="5">
        <v>0</v>
      </c>
      <c r="Y177" s="73">
        <v>29047679</v>
      </c>
      <c r="Z177" s="73"/>
    </row>
    <row r="178" spans="1:26" ht="21" customHeight="1">
      <c r="A178" s="71" t="s">
        <v>271</v>
      </c>
      <c r="B178" s="71"/>
      <c r="C178" s="72" t="s">
        <v>263</v>
      </c>
      <c r="D178" s="72"/>
      <c r="E178" s="4" t="s">
        <v>272</v>
      </c>
      <c r="F178" s="5">
        <v>12670526629</v>
      </c>
      <c r="G178" s="5">
        <v>0</v>
      </c>
      <c r="H178" s="5">
        <v>29754573</v>
      </c>
      <c r="I178" s="5">
        <v>0</v>
      </c>
      <c r="J178" s="5">
        <v>1333014056</v>
      </c>
      <c r="K178" s="5">
        <v>11307758000</v>
      </c>
      <c r="L178" s="73">
        <v>11307758000</v>
      </c>
      <c r="M178" s="73"/>
      <c r="N178" s="73">
        <v>0</v>
      </c>
      <c r="O178" s="73"/>
      <c r="P178" s="5">
        <v>760583758</v>
      </c>
      <c r="Q178" s="5">
        <v>760583758</v>
      </c>
      <c r="R178" s="74">
        <v>6.726211845000575</v>
      </c>
      <c r="S178" s="74"/>
      <c r="T178" s="5">
        <v>569478468</v>
      </c>
      <c r="U178" s="5">
        <v>0</v>
      </c>
      <c r="V178" s="5">
        <v>540430789</v>
      </c>
      <c r="W178" s="5">
        <v>540430789</v>
      </c>
      <c r="X178" s="5">
        <v>0</v>
      </c>
      <c r="Y178" s="73">
        <v>29047679</v>
      </c>
      <c r="Z178" s="73"/>
    </row>
    <row r="179" spans="1:26" ht="21" customHeight="1">
      <c r="A179" s="71" t="s">
        <v>273</v>
      </c>
      <c r="B179" s="71"/>
      <c r="C179" s="72"/>
      <c r="D179" s="72"/>
      <c r="E179" s="4" t="s">
        <v>90</v>
      </c>
      <c r="F179" s="5">
        <v>31839840867</v>
      </c>
      <c r="G179" s="5">
        <v>0</v>
      </c>
      <c r="H179" s="5">
        <v>0</v>
      </c>
      <c r="I179" s="5">
        <v>0</v>
      </c>
      <c r="J179" s="5">
        <v>0</v>
      </c>
      <c r="K179" s="5">
        <v>31839840867</v>
      </c>
      <c r="L179" s="73">
        <v>585263778</v>
      </c>
      <c r="M179" s="73"/>
      <c r="N179" s="73">
        <v>0</v>
      </c>
      <c r="O179" s="73"/>
      <c r="P179" s="5">
        <v>585263778</v>
      </c>
      <c r="Q179" s="5">
        <v>585263778</v>
      </c>
      <c r="R179" s="74">
        <v>1.8381491931594083</v>
      </c>
      <c r="S179" s="74"/>
      <c r="T179" s="5">
        <v>0</v>
      </c>
      <c r="U179" s="5">
        <v>0</v>
      </c>
      <c r="V179" s="5">
        <v>0</v>
      </c>
      <c r="W179" s="5">
        <v>0</v>
      </c>
      <c r="X179" s="5">
        <v>31254577089</v>
      </c>
      <c r="Y179" s="73">
        <v>0</v>
      </c>
      <c r="Z179" s="73"/>
    </row>
    <row r="180" spans="1:26" ht="45" customHeight="1">
      <c r="A180" s="71" t="s">
        <v>274</v>
      </c>
      <c r="B180" s="71"/>
      <c r="C180" s="72"/>
      <c r="D180" s="72"/>
      <c r="E180" s="4" t="s">
        <v>92</v>
      </c>
      <c r="F180" s="5">
        <v>15094100166</v>
      </c>
      <c r="G180" s="5">
        <v>0</v>
      </c>
      <c r="H180" s="5">
        <v>0</v>
      </c>
      <c r="I180" s="5">
        <v>0</v>
      </c>
      <c r="J180" s="5">
        <v>0</v>
      </c>
      <c r="K180" s="5">
        <v>15094100166</v>
      </c>
      <c r="L180" s="73">
        <v>585263778</v>
      </c>
      <c r="M180" s="73"/>
      <c r="N180" s="73">
        <v>0</v>
      </c>
      <c r="O180" s="73"/>
      <c r="P180" s="5">
        <v>585263778</v>
      </c>
      <c r="Q180" s="5">
        <v>585263778</v>
      </c>
      <c r="R180" s="74">
        <v>3.877434040873318</v>
      </c>
      <c r="S180" s="74"/>
      <c r="T180" s="5">
        <v>0</v>
      </c>
      <c r="U180" s="5">
        <v>0</v>
      </c>
      <c r="V180" s="5">
        <v>0</v>
      </c>
      <c r="W180" s="5">
        <v>0</v>
      </c>
      <c r="X180" s="5">
        <v>14508836388</v>
      </c>
      <c r="Y180" s="73">
        <v>0</v>
      </c>
      <c r="Z180" s="73"/>
    </row>
    <row r="181" spans="1:26" ht="45.75" customHeight="1">
      <c r="A181" s="71" t="s">
        <v>275</v>
      </c>
      <c r="B181" s="71"/>
      <c r="C181" s="72"/>
      <c r="D181" s="72"/>
      <c r="E181" s="4" t="s">
        <v>94</v>
      </c>
      <c r="F181" s="5">
        <v>15094100166</v>
      </c>
      <c r="G181" s="5">
        <v>0</v>
      </c>
      <c r="H181" s="5">
        <v>0</v>
      </c>
      <c r="I181" s="5">
        <v>0</v>
      </c>
      <c r="J181" s="5">
        <v>0</v>
      </c>
      <c r="K181" s="5">
        <v>15094100166</v>
      </c>
      <c r="L181" s="73">
        <v>585263778</v>
      </c>
      <c r="M181" s="73"/>
      <c r="N181" s="73">
        <v>0</v>
      </c>
      <c r="O181" s="73"/>
      <c r="P181" s="5">
        <v>585263778</v>
      </c>
      <c r="Q181" s="5">
        <v>585263778</v>
      </c>
      <c r="R181" s="74">
        <v>3.877434040873318</v>
      </c>
      <c r="S181" s="74"/>
      <c r="T181" s="5">
        <v>0</v>
      </c>
      <c r="U181" s="5">
        <v>0</v>
      </c>
      <c r="V181" s="5">
        <v>0</v>
      </c>
      <c r="W181" s="5">
        <v>0</v>
      </c>
      <c r="X181" s="5">
        <v>14508836388</v>
      </c>
      <c r="Y181" s="73">
        <v>0</v>
      </c>
      <c r="Z181" s="73"/>
    </row>
    <row r="182" spans="1:26" ht="21" customHeight="1">
      <c r="A182" s="71" t="s">
        <v>276</v>
      </c>
      <c r="B182" s="71"/>
      <c r="C182" s="72"/>
      <c r="D182" s="72"/>
      <c r="E182" s="4" t="s">
        <v>277</v>
      </c>
      <c r="F182" s="5">
        <v>15094100166</v>
      </c>
      <c r="G182" s="5">
        <v>0</v>
      </c>
      <c r="H182" s="5">
        <v>0</v>
      </c>
      <c r="I182" s="5">
        <v>0</v>
      </c>
      <c r="J182" s="5">
        <v>0</v>
      </c>
      <c r="K182" s="5">
        <v>15094100166</v>
      </c>
      <c r="L182" s="73">
        <v>585263778</v>
      </c>
      <c r="M182" s="73"/>
      <c r="N182" s="73">
        <v>0</v>
      </c>
      <c r="O182" s="73"/>
      <c r="P182" s="5">
        <v>585263778</v>
      </c>
      <c r="Q182" s="5">
        <v>585263778</v>
      </c>
      <c r="R182" s="74">
        <v>3.877434040873318</v>
      </c>
      <c r="S182" s="74"/>
      <c r="T182" s="5">
        <v>0</v>
      </c>
      <c r="U182" s="5">
        <v>0</v>
      </c>
      <c r="V182" s="5">
        <v>0</v>
      </c>
      <c r="W182" s="5">
        <v>0</v>
      </c>
      <c r="X182" s="5">
        <v>14508836388</v>
      </c>
      <c r="Y182" s="73">
        <v>0</v>
      </c>
      <c r="Z182" s="73"/>
    </row>
    <row r="183" spans="1:26" ht="28.5" customHeight="1">
      <c r="A183" s="71" t="s">
        <v>278</v>
      </c>
      <c r="B183" s="71"/>
      <c r="C183" s="72"/>
      <c r="D183" s="72"/>
      <c r="E183" s="4" t="s">
        <v>279</v>
      </c>
      <c r="F183" s="5">
        <v>11508059057</v>
      </c>
      <c r="G183" s="5">
        <v>0</v>
      </c>
      <c r="H183" s="5">
        <v>0</v>
      </c>
      <c r="I183" s="5">
        <v>0</v>
      </c>
      <c r="J183" s="5">
        <v>0</v>
      </c>
      <c r="K183" s="5">
        <v>11508059057</v>
      </c>
      <c r="L183" s="73">
        <v>430763778</v>
      </c>
      <c r="M183" s="73"/>
      <c r="N183" s="73">
        <v>0</v>
      </c>
      <c r="O183" s="73"/>
      <c r="P183" s="5">
        <v>430763778</v>
      </c>
      <c r="Q183" s="5">
        <v>430763778</v>
      </c>
      <c r="R183" s="74">
        <v>3.7431488304535563</v>
      </c>
      <c r="S183" s="74"/>
      <c r="T183" s="5">
        <v>0</v>
      </c>
      <c r="U183" s="5">
        <v>0</v>
      </c>
      <c r="V183" s="5">
        <v>0</v>
      </c>
      <c r="W183" s="5">
        <v>0</v>
      </c>
      <c r="X183" s="5">
        <v>11077295279</v>
      </c>
      <c r="Y183" s="73">
        <v>0</v>
      </c>
      <c r="Z183" s="73"/>
    </row>
    <row r="184" spans="1:26" ht="21" customHeight="1">
      <c r="A184" s="71" t="s">
        <v>280</v>
      </c>
      <c r="B184" s="71"/>
      <c r="C184" s="72" t="s">
        <v>100</v>
      </c>
      <c r="D184" s="72"/>
      <c r="E184" s="4" t="s">
        <v>281</v>
      </c>
      <c r="F184" s="5">
        <v>11508059057</v>
      </c>
      <c r="G184" s="5">
        <v>0</v>
      </c>
      <c r="H184" s="5">
        <v>0</v>
      </c>
      <c r="I184" s="5">
        <v>0</v>
      </c>
      <c r="J184" s="5">
        <v>0</v>
      </c>
      <c r="K184" s="5">
        <v>11508059057</v>
      </c>
      <c r="L184" s="73">
        <v>430763778</v>
      </c>
      <c r="M184" s="73"/>
      <c r="N184" s="73">
        <v>0</v>
      </c>
      <c r="O184" s="73"/>
      <c r="P184" s="5">
        <v>430763778</v>
      </c>
      <c r="Q184" s="5">
        <v>430763778</v>
      </c>
      <c r="R184" s="74">
        <v>3.7431488304535563</v>
      </c>
      <c r="S184" s="74"/>
      <c r="T184" s="5">
        <v>0</v>
      </c>
      <c r="U184" s="5">
        <v>0</v>
      </c>
      <c r="V184" s="5">
        <v>0</v>
      </c>
      <c r="W184" s="5">
        <v>0</v>
      </c>
      <c r="X184" s="5">
        <v>11077295279</v>
      </c>
      <c r="Y184" s="73">
        <v>0</v>
      </c>
      <c r="Z184" s="73"/>
    </row>
    <row r="185" spans="1:26" ht="45" customHeight="1">
      <c r="A185" s="71" t="s">
        <v>282</v>
      </c>
      <c r="B185" s="71"/>
      <c r="C185" s="72"/>
      <c r="D185" s="72"/>
      <c r="E185" s="4" t="s">
        <v>283</v>
      </c>
      <c r="F185" s="5">
        <v>1658755839</v>
      </c>
      <c r="G185" s="5">
        <v>0</v>
      </c>
      <c r="H185" s="5">
        <v>0</v>
      </c>
      <c r="I185" s="5">
        <v>0</v>
      </c>
      <c r="J185" s="5">
        <v>0</v>
      </c>
      <c r="K185" s="5">
        <v>1658755839</v>
      </c>
      <c r="L185" s="73">
        <v>0</v>
      </c>
      <c r="M185" s="73"/>
      <c r="N185" s="73">
        <v>0</v>
      </c>
      <c r="O185" s="73"/>
      <c r="P185" s="5">
        <v>0</v>
      </c>
      <c r="Q185" s="5">
        <v>0</v>
      </c>
      <c r="R185" s="74">
        <v>0</v>
      </c>
      <c r="S185" s="74"/>
      <c r="T185" s="5">
        <v>0</v>
      </c>
      <c r="U185" s="5">
        <v>0</v>
      </c>
      <c r="V185" s="5">
        <v>0</v>
      </c>
      <c r="W185" s="5">
        <v>0</v>
      </c>
      <c r="X185" s="5">
        <v>1658755839</v>
      </c>
      <c r="Y185" s="73">
        <v>0</v>
      </c>
      <c r="Z185" s="73"/>
    </row>
    <row r="186" spans="1:26" ht="36.75" customHeight="1">
      <c r="A186" s="71" t="s">
        <v>284</v>
      </c>
      <c r="B186" s="71"/>
      <c r="C186" s="72" t="s">
        <v>100</v>
      </c>
      <c r="D186" s="72"/>
      <c r="E186" s="4" t="s">
        <v>285</v>
      </c>
      <c r="F186" s="5">
        <v>1658755839</v>
      </c>
      <c r="G186" s="5">
        <v>0</v>
      </c>
      <c r="H186" s="5">
        <v>0</v>
      </c>
      <c r="I186" s="5">
        <v>0</v>
      </c>
      <c r="J186" s="5">
        <v>0</v>
      </c>
      <c r="K186" s="5">
        <v>1658755839</v>
      </c>
      <c r="L186" s="73">
        <v>0</v>
      </c>
      <c r="M186" s="73"/>
      <c r="N186" s="73">
        <v>0</v>
      </c>
      <c r="O186" s="73"/>
      <c r="P186" s="5">
        <v>0</v>
      </c>
      <c r="Q186" s="5">
        <v>0</v>
      </c>
      <c r="R186" s="74">
        <v>0</v>
      </c>
      <c r="S186" s="74"/>
      <c r="T186" s="5">
        <v>0</v>
      </c>
      <c r="U186" s="5">
        <v>0</v>
      </c>
      <c r="V186" s="5">
        <v>0</v>
      </c>
      <c r="W186" s="5">
        <v>0</v>
      </c>
      <c r="X186" s="5">
        <v>1658755839</v>
      </c>
      <c r="Y186" s="73">
        <v>0</v>
      </c>
      <c r="Z186" s="73"/>
    </row>
    <row r="187" spans="1:26" ht="28.5" customHeight="1">
      <c r="A187" s="71" t="s">
        <v>286</v>
      </c>
      <c r="B187" s="71"/>
      <c r="C187" s="72"/>
      <c r="D187" s="72"/>
      <c r="E187" s="4" t="s">
        <v>287</v>
      </c>
      <c r="F187" s="5">
        <v>1927285270</v>
      </c>
      <c r="G187" s="5">
        <v>0</v>
      </c>
      <c r="H187" s="5">
        <v>0</v>
      </c>
      <c r="I187" s="5">
        <v>0</v>
      </c>
      <c r="J187" s="5">
        <v>0</v>
      </c>
      <c r="K187" s="5">
        <v>1927285270</v>
      </c>
      <c r="L187" s="73">
        <v>154500000</v>
      </c>
      <c r="M187" s="73"/>
      <c r="N187" s="73">
        <v>0</v>
      </c>
      <c r="O187" s="73"/>
      <c r="P187" s="5">
        <v>154500000</v>
      </c>
      <c r="Q187" s="5">
        <v>154500000</v>
      </c>
      <c r="R187" s="74">
        <v>8.016457262707144</v>
      </c>
      <c r="S187" s="74"/>
      <c r="T187" s="5">
        <v>0</v>
      </c>
      <c r="U187" s="5">
        <v>0</v>
      </c>
      <c r="V187" s="5">
        <v>0</v>
      </c>
      <c r="W187" s="5">
        <v>0</v>
      </c>
      <c r="X187" s="5">
        <v>1772785270</v>
      </c>
      <c r="Y187" s="73">
        <v>0</v>
      </c>
      <c r="Z187" s="73"/>
    </row>
    <row r="188" spans="1:26" ht="28.5" customHeight="1">
      <c r="A188" s="71" t="s">
        <v>288</v>
      </c>
      <c r="B188" s="71"/>
      <c r="C188" s="72" t="s">
        <v>100</v>
      </c>
      <c r="D188" s="72"/>
      <c r="E188" s="4" t="s">
        <v>287</v>
      </c>
      <c r="F188" s="5">
        <v>1927285270</v>
      </c>
      <c r="G188" s="5">
        <v>0</v>
      </c>
      <c r="H188" s="5">
        <v>0</v>
      </c>
      <c r="I188" s="5">
        <v>0</v>
      </c>
      <c r="J188" s="5">
        <v>0</v>
      </c>
      <c r="K188" s="5">
        <v>1927285270</v>
      </c>
      <c r="L188" s="73">
        <v>154500000</v>
      </c>
      <c r="M188" s="73"/>
      <c r="N188" s="73">
        <v>0</v>
      </c>
      <c r="O188" s="73"/>
      <c r="P188" s="5">
        <v>154500000</v>
      </c>
      <c r="Q188" s="5">
        <v>154500000</v>
      </c>
      <c r="R188" s="74">
        <v>8.016457262707144</v>
      </c>
      <c r="S188" s="74"/>
      <c r="T188" s="5">
        <v>0</v>
      </c>
      <c r="U188" s="5">
        <v>0</v>
      </c>
      <c r="V188" s="5">
        <v>0</v>
      </c>
      <c r="W188" s="5">
        <v>0</v>
      </c>
      <c r="X188" s="5">
        <v>1772785270</v>
      </c>
      <c r="Y188" s="73">
        <v>0</v>
      </c>
      <c r="Z188" s="73"/>
    </row>
    <row r="189" spans="1:26" ht="53.25" customHeight="1">
      <c r="A189" s="71" t="s">
        <v>289</v>
      </c>
      <c r="B189" s="71"/>
      <c r="C189" s="72"/>
      <c r="D189" s="72"/>
      <c r="E189" s="4" t="s">
        <v>290</v>
      </c>
      <c r="F189" s="5">
        <v>16745740701</v>
      </c>
      <c r="G189" s="5">
        <v>0</v>
      </c>
      <c r="H189" s="5">
        <v>0</v>
      </c>
      <c r="I189" s="5">
        <v>0</v>
      </c>
      <c r="J189" s="5">
        <v>0</v>
      </c>
      <c r="K189" s="5">
        <v>16745740701</v>
      </c>
      <c r="L189" s="73">
        <v>0</v>
      </c>
      <c r="M189" s="73"/>
      <c r="N189" s="73">
        <v>0</v>
      </c>
      <c r="O189" s="73"/>
      <c r="P189" s="5">
        <v>0</v>
      </c>
      <c r="Q189" s="5">
        <v>0</v>
      </c>
      <c r="R189" s="74">
        <v>0</v>
      </c>
      <c r="S189" s="74"/>
      <c r="T189" s="5">
        <v>0</v>
      </c>
      <c r="U189" s="5">
        <v>0</v>
      </c>
      <c r="V189" s="5">
        <v>0</v>
      </c>
      <c r="W189" s="5">
        <v>0</v>
      </c>
      <c r="X189" s="5">
        <v>16745740701</v>
      </c>
      <c r="Y189" s="73">
        <v>0</v>
      </c>
      <c r="Z189" s="73"/>
    </row>
    <row r="190" spans="1:26" ht="36.75" customHeight="1">
      <c r="A190" s="71" t="s">
        <v>291</v>
      </c>
      <c r="B190" s="71"/>
      <c r="C190" s="72"/>
      <c r="D190" s="72"/>
      <c r="E190" s="4" t="s">
        <v>292</v>
      </c>
      <c r="F190" s="5">
        <v>16745740701</v>
      </c>
      <c r="G190" s="5">
        <v>0</v>
      </c>
      <c r="H190" s="5">
        <v>0</v>
      </c>
      <c r="I190" s="5">
        <v>0</v>
      </c>
      <c r="J190" s="5">
        <v>0</v>
      </c>
      <c r="K190" s="5">
        <v>16745740701</v>
      </c>
      <c r="L190" s="73">
        <v>0</v>
      </c>
      <c r="M190" s="73"/>
      <c r="N190" s="73">
        <v>0</v>
      </c>
      <c r="O190" s="73"/>
      <c r="P190" s="5">
        <v>0</v>
      </c>
      <c r="Q190" s="5">
        <v>0</v>
      </c>
      <c r="R190" s="74">
        <v>0</v>
      </c>
      <c r="S190" s="74"/>
      <c r="T190" s="5">
        <v>0</v>
      </c>
      <c r="U190" s="5">
        <v>0</v>
      </c>
      <c r="V190" s="5">
        <v>0</v>
      </c>
      <c r="W190" s="5">
        <v>0</v>
      </c>
      <c r="X190" s="5">
        <v>16745740701</v>
      </c>
      <c r="Y190" s="73">
        <v>0</v>
      </c>
      <c r="Z190" s="73"/>
    </row>
    <row r="191" spans="1:26" ht="45.75" customHeight="1">
      <c r="A191" s="71" t="s">
        <v>293</v>
      </c>
      <c r="B191" s="71"/>
      <c r="C191" s="72"/>
      <c r="D191" s="72"/>
      <c r="E191" s="4" t="s">
        <v>294</v>
      </c>
      <c r="F191" s="5">
        <v>16745740701</v>
      </c>
      <c r="G191" s="5">
        <v>0</v>
      </c>
      <c r="H191" s="5">
        <v>0</v>
      </c>
      <c r="I191" s="5">
        <v>0</v>
      </c>
      <c r="J191" s="5">
        <v>0</v>
      </c>
      <c r="K191" s="5">
        <v>16745740701</v>
      </c>
      <c r="L191" s="73">
        <v>0</v>
      </c>
      <c r="M191" s="73"/>
      <c r="N191" s="73">
        <v>0</v>
      </c>
      <c r="O191" s="73"/>
      <c r="P191" s="5">
        <v>0</v>
      </c>
      <c r="Q191" s="5">
        <v>0</v>
      </c>
      <c r="R191" s="74">
        <v>0</v>
      </c>
      <c r="S191" s="74"/>
      <c r="T191" s="5">
        <v>0</v>
      </c>
      <c r="U191" s="5">
        <v>0</v>
      </c>
      <c r="V191" s="5">
        <v>0</v>
      </c>
      <c r="W191" s="5">
        <v>0</v>
      </c>
      <c r="X191" s="5">
        <v>16745740701</v>
      </c>
      <c r="Y191" s="73">
        <v>0</v>
      </c>
      <c r="Z191" s="73"/>
    </row>
    <row r="192" spans="1:26" ht="36.75" customHeight="1">
      <c r="A192" s="71" t="s">
        <v>295</v>
      </c>
      <c r="B192" s="71"/>
      <c r="C192" s="72"/>
      <c r="D192" s="72"/>
      <c r="E192" s="4" t="s">
        <v>296</v>
      </c>
      <c r="F192" s="5">
        <v>16745740701</v>
      </c>
      <c r="G192" s="5">
        <v>0</v>
      </c>
      <c r="H192" s="5">
        <v>0</v>
      </c>
      <c r="I192" s="5">
        <v>0</v>
      </c>
      <c r="J192" s="5">
        <v>0</v>
      </c>
      <c r="K192" s="5">
        <v>16745740701</v>
      </c>
      <c r="L192" s="73">
        <v>0</v>
      </c>
      <c r="M192" s="73"/>
      <c r="N192" s="73">
        <v>0</v>
      </c>
      <c r="O192" s="73"/>
      <c r="P192" s="5">
        <v>0</v>
      </c>
      <c r="Q192" s="5">
        <v>0</v>
      </c>
      <c r="R192" s="74">
        <v>0</v>
      </c>
      <c r="S192" s="74"/>
      <c r="T192" s="5">
        <v>0</v>
      </c>
      <c r="U192" s="5">
        <v>0</v>
      </c>
      <c r="V192" s="5">
        <v>0</v>
      </c>
      <c r="W192" s="5">
        <v>0</v>
      </c>
      <c r="X192" s="5">
        <v>16745740701</v>
      </c>
      <c r="Y192" s="73">
        <v>0</v>
      </c>
      <c r="Z192" s="73"/>
    </row>
    <row r="193" spans="1:26" ht="21" customHeight="1">
      <c r="A193" s="71" t="s">
        <v>297</v>
      </c>
      <c r="B193" s="71"/>
      <c r="C193" s="72" t="s">
        <v>100</v>
      </c>
      <c r="D193" s="72"/>
      <c r="E193" s="4" t="s">
        <v>298</v>
      </c>
      <c r="F193" s="5">
        <v>168145857</v>
      </c>
      <c r="G193" s="5">
        <v>0</v>
      </c>
      <c r="H193" s="5">
        <v>0</v>
      </c>
      <c r="I193" s="5">
        <v>0</v>
      </c>
      <c r="J193" s="5">
        <v>0</v>
      </c>
      <c r="K193" s="5">
        <v>168145857</v>
      </c>
      <c r="L193" s="73">
        <v>0</v>
      </c>
      <c r="M193" s="73"/>
      <c r="N193" s="73">
        <v>0</v>
      </c>
      <c r="O193" s="73"/>
      <c r="P193" s="5">
        <v>0</v>
      </c>
      <c r="Q193" s="5">
        <v>0</v>
      </c>
      <c r="R193" s="74">
        <v>0</v>
      </c>
      <c r="S193" s="74"/>
      <c r="T193" s="5">
        <v>0</v>
      </c>
      <c r="U193" s="5">
        <v>0</v>
      </c>
      <c r="V193" s="5">
        <v>0</v>
      </c>
      <c r="W193" s="5">
        <v>0</v>
      </c>
      <c r="X193" s="5">
        <v>168145857</v>
      </c>
      <c r="Y193" s="73">
        <v>0</v>
      </c>
      <c r="Z193" s="73"/>
    </row>
    <row r="194" spans="1:26" ht="21" customHeight="1">
      <c r="A194" s="71" t="s">
        <v>299</v>
      </c>
      <c r="B194" s="71"/>
      <c r="C194" s="72" t="s">
        <v>100</v>
      </c>
      <c r="D194" s="72"/>
      <c r="E194" s="4" t="s">
        <v>300</v>
      </c>
      <c r="F194" s="5">
        <v>16577594844</v>
      </c>
      <c r="G194" s="5">
        <v>0</v>
      </c>
      <c r="H194" s="5">
        <v>0</v>
      </c>
      <c r="I194" s="5">
        <v>0</v>
      </c>
      <c r="J194" s="5">
        <v>0</v>
      </c>
      <c r="K194" s="5">
        <v>16577594844</v>
      </c>
      <c r="L194" s="73">
        <v>0</v>
      </c>
      <c r="M194" s="73"/>
      <c r="N194" s="73">
        <v>0</v>
      </c>
      <c r="O194" s="73"/>
      <c r="P194" s="5">
        <v>0</v>
      </c>
      <c r="Q194" s="5">
        <v>0</v>
      </c>
      <c r="R194" s="74">
        <v>0</v>
      </c>
      <c r="S194" s="74"/>
      <c r="T194" s="5">
        <v>0</v>
      </c>
      <c r="U194" s="5">
        <v>0</v>
      </c>
      <c r="V194" s="5">
        <v>0</v>
      </c>
      <c r="W194" s="5">
        <v>0</v>
      </c>
      <c r="X194" s="5">
        <v>16577594844</v>
      </c>
      <c r="Y194" s="73">
        <v>0</v>
      </c>
      <c r="Z194" s="73"/>
    </row>
    <row r="195" spans="1:26" ht="28.5" customHeight="1">
      <c r="A195" s="71" t="s">
        <v>301</v>
      </c>
      <c r="B195" s="71"/>
      <c r="C195" s="72"/>
      <c r="D195" s="72"/>
      <c r="E195" s="4" t="s">
        <v>302</v>
      </c>
      <c r="F195" s="5">
        <v>43611689080</v>
      </c>
      <c r="G195" s="5">
        <v>500000000</v>
      </c>
      <c r="H195" s="5">
        <v>0</v>
      </c>
      <c r="I195" s="5">
        <v>444037481</v>
      </c>
      <c r="J195" s="5">
        <v>444037481</v>
      </c>
      <c r="K195" s="5">
        <v>44111689080</v>
      </c>
      <c r="L195" s="73">
        <v>9328727674</v>
      </c>
      <c r="M195" s="73"/>
      <c r="N195" s="73">
        <v>0</v>
      </c>
      <c r="O195" s="73"/>
      <c r="P195" s="5">
        <v>8795110571</v>
      </c>
      <c r="Q195" s="5">
        <v>8795110571</v>
      </c>
      <c r="R195" s="74">
        <v>19.93827657573796</v>
      </c>
      <c r="S195" s="74"/>
      <c r="T195" s="5">
        <v>1927391881</v>
      </c>
      <c r="U195" s="5">
        <v>0</v>
      </c>
      <c r="V195" s="5">
        <v>1028857459</v>
      </c>
      <c r="W195" s="5">
        <v>1028857459</v>
      </c>
      <c r="X195" s="5">
        <v>34782961406</v>
      </c>
      <c r="Y195" s="73">
        <v>898534422</v>
      </c>
      <c r="Z195" s="73"/>
    </row>
    <row r="196" spans="1:26" ht="21" customHeight="1">
      <c r="A196" s="71" t="s">
        <v>303</v>
      </c>
      <c r="B196" s="71"/>
      <c r="C196" s="72"/>
      <c r="D196" s="72"/>
      <c r="E196" s="4" t="s">
        <v>31</v>
      </c>
      <c r="F196" s="5">
        <v>40889964900</v>
      </c>
      <c r="G196" s="5">
        <v>500000000</v>
      </c>
      <c r="H196" s="5">
        <v>0</v>
      </c>
      <c r="I196" s="5">
        <v>429216169</v>
      </c>
      <c r="J196" s="5">
        <v>444037481</v>
      </c>
      <c r="K196" s="5">
        <v>41375143588</v>
      </c>
      <c r="L196" s="73">
        <v>9261399260</v>
      </c>
      <c r="M196" s="73"/>
      <c r="N196" s="73">
        <v>0</v>
      </c>
      <c r="O196" s="73"/>
      <c r="P196" s="5">
        <v>8780289259</v>
      </c>
      <c r="Q196" s="5">
        <v>8780289259</v>
      </c>
      <c r="R196" s="74">
        <v>21.221169276005945</v>
      </c>
      <c r="S196" s="74"/>
      <c r="T196" s="5">
        <v>1927391881</v>
      </c>
      <c r="U196" s="5">
        <v>0</v>
      </c>
      <c r="V196" s="5">
        <v>1028857459</v>
      </c>
      <c r="W196" s="5">
        <v>1028857459</v>
      </c>
      <c r="X196" s="5">
        <v>32113744328</v>
      </c>
      <c r="Y196" s="73">
        <v>898534422</v>
      </c>
      <c r="Z196" s="73"/>
    </row>
    <row r="197" spans="1:26" ht="21" customHeight="1">
      <c r="A197" s="71" t="s">
        <v>304</v>
      </c>
      <c r="B197" s="71"/>
      <c r="C197" s="72"/>
      <c r="D197" s="72"/>
      <c r="E197" s="4" t="s">
        <v>35</v>
      </c>
      <c r="F197" s="5">
        <v>40889964900</v>
      </c>
      <c r="G197" s="5">
        <v>500000000</v>
      </c>
      <c r="H197" s="5">
        <v>0</v>
      </c>
      <c r="I197" s="5">
        <v>338304248</v>
      </c>
      <c r="J197" s="5">
        <v>444037481</v>
      </c>
      <c r="K197" s="5">
        <v>41284231667</v>
      </c>
      <c r="L197" s="73">
        <v>9170487339</v>
      </c>
      <c r="M197" s="73"/>
      <c r="N197" s="73">
        <v>0</v>
      </c>
      <c r="O197" s="73"/>
      <c r="P197" s="5">
        <v>8689377338</v>
      </c>
      <c r="Q197" s="5">
        <v>8689377338</v>
      </c>
      <c r="R197" s="74">
        <v>21.04769057612313</v>
      </c>
      <c r="S197" s="74"/>
      <c r="T197" s="5">
        <v>1927391881</v>
      </c>
      <c r="U197" s="5">
        <v>0</v>
      </c>
      <c r="V197" s="5">
        <v>1028857459</v>
      </c>
      <c r="W197" s="5">
        <v>1028857459</v>
      </c>
      <c r="X197" s="5">
        <v>32113744328</v>
      </c>
      <c r="Y197" s="73">
        <v>898534422</v>
      </c>
      <c r="Z197" s="73"/>
    </row>
    <row r="198" spans="1:26" ht="21" customHeight="1">
      <c r="A198" s="71" t="s">
        <v>305</v>
      </c>
      <c r="B198" s="71"/>
      <c r="C198" s="72"/>
      <c r="D198" s="72"/>
      <c r="E198" s="4" t="s">
        <v>37</v>
      </c>
      <c r="F198" s="5">
        <v>17344860925</v>
      </c>
      <c r="G198" s="5">
        <v>0</v>
      </c>
      <c r="H198" s="5">
        <v>0</v>
      </c>
      <c r="I198" s="5">
        <v>0</v>
      </c>
      <c r="J198" s="5">
        <v>0</v>
      </c>
      <c r="K198" s="5">
        <v>17344860925</v>
      </c>
      <c r="L198" s="73">
        <v>1016272142</v>
      </c>
      <c r="M198" s="73"/>
      <c r="N198" s="73">
        <v>0</v>
      </c>
      <c r="O198" s="73"/>
      <c r="P198" s="5">
        <v>1007471667</v>
      </c>
      <c r="Q198" s="5">
        <v>1007471667</v>
      </c>
      <c r="R198" s="74">
        <v>5.8084735954722</v>
      </c>
      <c r="S198" s="74"/>
      <c r="T198" s="5">
        <v>975487252</v>
      </c>
      <c r="U198" s="5">
        <v>0</v>
      </c>
      <c r="V198" s="5">
        <v>285320177</v>
      </c>
      <c r="W198" s="5">
        <v>285320177</v>
      </c>
      <c r="X198" s="5">
        <v>16328588783</v>
      </c>
      <c r="Y198" s="73">
        <v>690167075</v>
      </c>
      <c r="Z198" s="73"/>
    </row>
    <row r="199" spans="1:26" ht="21" customHeight="1">
      <c r="A199" s="71" t="s">
        <v>306</v>
      </c>
      <c r="B199" s="71"/>
      <c r="C199" s="72"/>
      <c r="D199" s="72"/>
      <c r="E199" s="4" t="s">
        <v>37</v>
      </c>
      <c r="F199" s="5">
        <v>4546763404</v>
      </c>
      <c r="G199" s="5">
        <v>0</v>
      </c>
      <c r="H199" s="5">
        <v>0</v>
      </c>
      <c r="I199" s="5">
        <v>0</v>
      </c>
      <c r="J199" s="5">
        <v>0</v>
      </c>
      <c r="K199" s="5">
        <v>4546763404</v>
      </c>
      <c r="L199" s="73">
        <v>324575828</v>
      </c>
      <c r="M199" s="73"/>
      <c r="N199" s="73">
        <v>0</v>
      </c>
      <c r="O199" s="73"/>
      <c r="P199" s="5">
        <v>316978869</v>
      </c>
      <c r="Q199" s="5">
        <v>316978869</v>
      </c>
      <c r="R199" s="74">
        <v>6.971527674414263</v>
      </c>
      <c r="S199" s="74"/>
      <c r="T199" s="5">
        <v>291825850</v>
      </c>
      <c r="U199" s="5">
        <v>0</v>
      </c>
      <c r="V199" s="5">
        <v>285022877</v>
      </c>
      <c r="W199" s="5">
        <v>285022877</v>
      </c>
      <c r="X199" s="5">
        <v>4222187576</v>
      </c>
      <c r="Y199" s="73">
        <v>6802973</v>
      </c>
      <c r="Z199" s="73"/>
    </row>
    <row r="200" spans="1:26" ht="36.75" customHeight="1">
      <c r="A200" s="71" t="s">
        <v>307</v>
      </c>
      <c r="B200" s="71"/>
      <c r="C200" s="72"/>
      <c r="D200" s="72"/>
      <c r="E200" s="4" t="s">
        <v>39</v>
      </c>
      <c r="F200" s="5">
        <v>4264233893</v>
      </c>
      <c r="G200" s="5">
        <v>0</v>
      </c>
      <c r="H200" s="5">
        <v>0</v>
      </c>
      <c r="I200" s="5">
        <v>0</v>
      </c>
      <c r="J200" s="5">
        <v>0</v>
      </c>
      <c r="K200" s="5">
        <v>4264233893</v>
      </c>
      <c r="L200" s="73">
        <v>291380844</v>
      </c>
      <c r="M200" s="73"/>
      <c r="N200" s="73">
        <v>0</v>
      </c>
      <c r="O200" s="73"/>
      <c r="P200" s="5">
        <v>284051287</v>
      </c>
      <c r="Q200" s="5">
        <v>284051287</v>
      </c>
      <c r="R200" s="74">
        <v>6.661250159525432</v>
      </c>
      <c r="S200" s="74"/>
      <c r="T200" s="5">
        <v>276721730</v>
      </c>
      <c r="U200" s="5">
        <v>0</v>
      </c>
      <c r="V200" s="5">
        <v>276721730</v>
      </c>
      <c r="W200" s="5">
        <v>276721730</v>
      </c>
      <c r="X200" s="5">
        <v>3972853049</v>
      </c>
      <c r="Y200" s="73">
        <v>0</v>
      </c>
      <c r="Z200" s="73"/>
    </row>
    <row r="201" spans="1:26" ht="21" customHeight="1">
      <c r="A201" s="71" t="s">
        <v>308</v>
      </c>
      <c r="B201" s="71"/>
      <c r="C201" s="72" t="s">
        <v>41</v>
      </c>
      <c r="D201" s="72"/>
      <c r="E201" s="4" t="s">
        <v>42</v>
      </c>
      <c r="F201" s="5">
        <v>2369648766</v>
      </c>
      <c r="G201" s="5">
        <v>0</v>
      </c>
      <c r="H201" s="5">
        <v>0</v>
      </c>
      <c r="I201" s="5">
        <v>0</v>
      </c>
      <c r="J201" s="5">
        <v>0</v>
      </c>
      <c r="K201" s="5">
        <v>2369648766</v>
      </c>
      <c r="L201" s="73">
        <v>172423030</v>
      </c>
      <c r="M201" s="73"/>
      <c r="N201" s="73">
        <v>0</v>
      </c>
      <c r="O201" s="73"/>
      <c r="P201" s="5">
        <v>172423030</v>
      </c>
      <c r="Q201" s="5">
        <v>172423030</v>
      </c>
      <c r="R201" s="74">
        <v>7.276311682724713</v>
      </c>
      <c r="S201" s="74"/>
      <c r="T201" s="5">
        <v>172423030</v>
      </c>
      <c r="U201" s="5">
        <v>0</v>
      </c>
      <c r="V201" s="5">
        <v>172423030</v>
      </c>
      <c r="W201" s="5">
        <v>172423030</v>
      </c>
      <c r="X201" s="5">
        <v>2197225736</v>
      </c>
      <c r="Y201" s="73">
        <v>0</v>
      </c>
      <c r="Z201" s="73"/>
    </row>
    <row r="202" spans="1:26" ht="21" customHeight="1">
      <c r="A202" s="71" t="s">
        <v>309</v>
      </c>
      <c r="B202" s="71"/>
      <c r="C202" s="72" t="s">
        <v>41</v>
      </c>
      <c r="D202" s="72"/>
      <c r="E202" s="4" t="s">
        <v>310</v>
      </c>
      <c r="F202" s="5">
        <v>522245486</v>
      </c>
      <c r="G202" s="5">
        <v>0</v>
      </c>
      <c r="H202" s="5">
        <v>0</v>
      </c>
      <c r="I202" s="5">
        <v>0</v>
      </c>
      <c r="J202" s="5">
        <v>0</v>
      </c>
      <c r="K202" s="5">
        <v>522245486</v>
      </c>
      <c r="L202" s="73">
        <v>40451220</v>
      </c>
      <c r="M202" s="73"/>
      <c r="N202" s="73">
        <v>0</v>
      </c>
      <c r="O202" s="73"/>
      <c r="P202" s="5">
        <v>40451220</v>
      </c>
      <c r="Q202" s="5">
        <v>40451220</v>
      </c>
      <c r="R202" s="74">
        <v>7.745633248039218</v>
      </c>
      <c r="S202" s="74"/>
      <c r="T202" s="5">
        <v>40451220</v>
      </c>
      <c r="U202" s="5">
        <v>0</v>
      </c>
      <c r="V202" s="5">
        <v>40451220</v>
      </c>
      <c r="W202" s="5">
        <v>40451220</v>
      </c>
      <c r="X202" s="5">
        <v>481794266</v>
      </c>
      <c r="Y202" s="73">
        <v>0</v>
      </c>
      <c r="Z202" s="73"/>
    </row>
    <row r="203" spans="1:26" ht="21.75" customHeight="1">
      <c r="A203" s="71" t="s">
        <v>311</v>
      </c>
      <c r="B203" s="71"/>
      <c r="C203" s="72" t="s">
        <v>41</v>
      </c>
      <c r="D203" s="72"/>
      <c r="E203" s="4" t="s">
        <v>44</v>
      </c>
      <c r="F203" s="5">
        <v>229794859</v>
      </c>
      <c r="G203" s="5">
        <v>0</v>
      </c>
      <c r="H203" s="5">
        <v>0</v>
      </c>
      <c r="I203" s="5">
        <v>0</v>
      </c>
      <c r="J203" s="5">
        <v>0</v>
      </c>
      <c r="K203" s="5">
        <v>229794859</v>
      </c>
      <c r="L203" s="73">
        <v>25656024</v>
      </c>
      <c r="M203" s="73"/>
      <c r="N203" s="73">
        <v>0</v>
      </c>
      <c r="O203" s="73"/>
      <c r="P203" s="5">
        <v>25656024</v>
      </c>
      <c r="Q203" s="5">
        <v>25656024</v>
      </c>
      <c r="R203" s="74">
        <v>11.164751079135327</v>
      </c>
      <c r="S203" s="74"/>
      <c r="T203" s="5">
        <v>25656024</v>
      </c>
      <c r="U203" s="5">
        <v>0</v>
      </c>
      <c r="V203" s="5">
        <v>25656024</v>
      </c>
      <c r="W203" s="5">
        <v>25656024</v>
      </c>
      <c r="X203" s="5">
        <v>204138835</v>
      </c>
      <c r="Y203" s="73">
        <v>0</v>
      </c>
      <c r="Z203" s="73"/>
    </row>
    <row r="204" spans="1:26" ht="21" customHeight="1">
      <c r="A204" s="71" t="s">
        <v>312</v>
      </c>
      <c r="B204" s="71"/>
      <c r="C204" s="72" t="s">
        <v>41</v>
      </c>
      <c r="D204" s="72"/>
      <c r="E204" s="4" t="s">
        <v>46</v>
      </c>
      <c r="F204" s="5">
        <v>178216707</v>
      </c>
      <c r="G204" s="5">
        <v>0</v>
      </c>
      <c r="H204" s="5">
        <v>0</v>
      </c>
      <c r="I204" s="5">
        <v>0</v>
      </c>
      <c r="J204" s="5">
        <v>0</v>
      </c>
      <c r="K204" s="5">
        <v>178216707</v>
      </c>
      <c r="L204" s="73">
        <v>15758432</v>
      </c>
      <c r="M204" s="73"/>
      <c r="N204" s="73">
        <v>0</v>
      </c>
      <c r="O204" s="73"/>
      <c r="P204" s="5">
        <v>13608419</v>
      </c>
      <c r="Q204" s="5">
        <v>13608419</v>
      </c>
      <c r="R204" s="74">
        <v>7.63588286927555</v>
      </c>
      <c r="S204" s="74"/>
      <c r="T204" s="5">
        <v>11458406</v>
      </c>
      <c r="U204" s="5">
        <v>0</v>
      </c>
      <c r="V204" s="5">
        <v>11458406</v>
      </c>
      <c r="W204" s="5">
        <v>11458406</v>
      </c>
      <c r="X204" s="5">
        <v>162458275</v>
      </c>
      <c r="Y204" s="73">
        <v>0</v>
      </c>
      <c r="Z204" s="73"/>
    </row>
    <row r="205" spans="1:26" ht="21" customHeight="1">
      <c r="A205" s="71" t="s">
        <v>313</v>
      </c>
      <c r="B205" s="71"/>
      <c r="C205" s="72" t="s">
        <v>41</v>
      </c>
      <c r="D205" s="72"/>
      <c r="E205" s="4" t="s">
        <v>48</v>
      </c>
      <c r="F205" s="5">
        <v>327611300</v>
      </c>
      <c r="G205" s="5">
        <v>0</v>
      </c>
      <c r="H205" s="5">
        <v>0</v>
      </c>
      <c r="I205" s="5">
        <v>0</v>
      </c>
      <c r="J205" s="5">
        <v>0</v>
      </c>
      <c r="K205" s="5">
        <v>327611300</v>
      </c>
      <c r="L205" s="73">
        <v>50612</v>
      </c>
      <c r="M205" s="73"/>
      <c r="N205" s="73">
        <v>0</v>
      </c>
      <c r="O205" s="73"/>
      <c r="P205" s="5">
        <v>25306</v>
      </c>
      <c r="Q205" s="5">
        <v>25306</v>
      </c>
      <c r="R205" s="74">
        <v>0.007724397784813894</v>
      </c>
      <c r="S205" s="74"/>
      <c r="T205" s="5">
        <v>0</v>
      </c>
      <c r="U205" s="5">
        <v>0</v>
      </c>
      <c r="V205" s="5">
        <v>0</v>
      </c>
      <c r="W205" s="5">
        <v>0</v>
      </c>
      <c r="X205" s="5">
        <v>327560688</v>
      </c>
      <c r="Y205" s="73">
        <v>0</v>
      </c>
      <c r="Z205" s="73"/>
    </row>
    <row r="206" spans="1:26" ht="21" customHeight="1">
      <c r="A206" s="71" t="s">
        <v>314</v>
      </c>
      <c r="B206" s="71"/>
      <c r="C206" s="72" t="s">
        <v>41</v>
      </c>
      <c r="D206" s="72"/>
      <c r="E206" s="4" t="s">
        <v>315</v>
      </c>
      <c r="F206" s="5">
        <v>47014214</v>
      </c>
      <c r="G206" s="5">
        <v>0</v>
      </c>
      <c r="H206" s="5">
        <v>0</v>
      </c>
      <c r="I206" s="5">
        <v>0</v>
      </c>
      <c r="J206" s="5">
        <v>0</v>
      </c>
      <c r="K206" s="5">
        <v>47014214</v>
      </c>
      <c r="L206" s="73">
        <v>0</v>
      </c>
      <c r="M206" s="73"/>
      <c r="N206" s="73">
        <v>0</v>
      </c>
      <c r="O206" s="73"/>
      <c r="P206" s="5">
        <v>0</v>
      </c>
      <c r="Q206" s="5">
        <v>0</v>
      </c>
      <c r="R206" s="74">
        <v>0</v>
      </c>
      <c r="S206" s="74"/>
      <c r="T206" s="5">
        <v>0</v>
      </c>
      <c r="U206" s="5">
        <v>0</v>
      </c>
      <c r="V206" s="5">
        <v>0</v>
      </c>
      <c r="W206" s="5">
        <v>0</v>
      </c>
      <c r="X206" s="5">
        <v>47014214</v>
      </c>
      <c r="Y206" s="73">
        <v>0</v>
      </c>
      <c r="Z206" s="73"/>
    </row>
    <row r="207" spans="1:26" ht="21" customHeight="1">
      <c r="A207" s="71" t="s">
        <v>316</v>
      </c>
      <c r="B207" s="71"/>
      <c r="C207" s="72" t="s">
        <v>41</v>
      </c>
      <c r="D207" s="72"/>
      <c r="E207" s="4" t="s">
        <v>317</v>
      </c>
      <c r="F207" s="5">
        <v>65209288</v>
      </c>
      <c r="G207" s="5">
        <v>0</v>
      </c>
      <c r="H207" s="5">
        <v>0</v>
      </c>
      <c r="I207" s="5">
        <v>0</v>
      </c>
      <c r="J207" s="5">
        <v>0</v>
      </c>
      <c r="K207" s="5">
        <v>65209288</v>
      </c>
      <c r="L207" s="73">
        <v>0</v>
      </c>
      <c r="M207" s="73"/>
      <c r="N207" s="73">
        <v>0</v>
      </c>
      <c r="O207" s="73"/>
      <c r="P207" s="5">
        <v>0</v>
      </c>
      <c r="Q207" s="5">
        <v>0</v>
      </c>
      <c r="R207" s="74">
        <v>0</v>
      </c>
      <c r="S207" s="74"/>
      <c r="T207" s="5">
        <v>0</v>
      </c>
      <c r="U207" s="5">
        <v>0</v>
      </c>
      <c r="V207" s="5">
        <v>0</v>
      </c>
      <c r="W207" s="5">
        <v>0</v>
      </c>
      <c r="X207" s="5">
        <v>65209288</v>
      </c>
      <c r="Y207" s="73">
        <v>0</v>
      </c>
      <c r="Z207" s="73"/>
    </row>
    <row r="208" spans="1:26" ht="21" customHeight="1">
      <c r="A208" s="71" t="s">
        <v>318</v>
      </c>
      <c r="B208" s="71"/>
      <c r="C208" s="72" t="s">
        <v>41</v>
      </c>
      <c r="D208" s="72"/>
      <c r="E208" s="4" t="s">
        <v>50</v>
      </c>
      <c r="F208" s="5">
        <v>218869580</v>
      </c>
      <c r="G208" s="5">
        <v>0</v>
      </c>
      <c r="H208" s="5">
        <v>0</v>
      </c>
      <c r="I208" s="5">
        <v>0</v>
      </c>
      <c r="J208" s="5">
        <v>0</v>
      </c>
      <c r="K208" s="5">
        <v>218869580</v>
      </c>
      <c r="L208" s="73">
        <v>16013893</v>
      </c>
      <c r="M208" s="73"/>
      <c r="N208" s="73">
        <v>0</v>
      </c>
      <c r="O208" s="73"/>
      <c r="P208" s="5">
        <v>13212501</v>
      </c>
      <c r="Q208" s="5">
        <v>13212501</v>
      </c>
      <c r="R208" s="74">
        <v>6.036700486198219</v>
      </c>
      <c r="S208" s="74"/>
      <c r="T208" s="5">
        <v>10411109</v>
      </c>
      <c r="U208" s="5">
        <v>0</v>
      </c>
      <c r="V208" s="5">
        <v>10411109</v>
      </c>
      <c r="W208" s="5">
        <v>10411109</v>
      </c>
      <c r="X208" s="5">
        <v>202855687</v>
      </c>
      <c r="Y208" s="73">
        <v>0</v>
      </c>
      <c r="Z208" s="73"/>
    </row>
    <row r="209" spans="1:26" ht="21" customHeight="1">
      <c r="A209" s="71" t="s">
        <v>319</v>
      </c>
      <c r="B209" s="71"/>
      <c r="C209" s="72" t="s">
        <v>41</v>
      </c>
      <c r="D209" s="72"/>
      <c r="E209" s="4" t="s">
        <v>52</v>
      </c>
      <c r="F209" s="5">
        <v>39005929</v>
      </c>
      <c r="G209" s="5">
        <v>0</v>
      </c>
      <c r="H209" s="5">
        <v>0</v>
      </c>
      <c r="I209" s="5">
        <v>0</v>
      </c>
      <c r="J209" s="5">
        <v>0</v>
      </c>
      <c r="K209" s="5">
        <v>39005929</v>
      </c>
      <c r="L209" s="73">
        <v>4055858</v>
      </c>
      <c r="M209" s="73"/>
      <c r="N209" s="73">
        <v>0</v>
      </c>
      <c r="O209" s="73"/>
      <c r="P209" s="5">
        <v>4055858</v>
      </c>
      <c r="Q209" s="5">
        <v>4055858</v>
      </c>
      <c r="R209" s="74">
        <v>10.39805512643988</v>
      </c>
      <c r="S209" s="74"/>
      <c r="T209" s="5">
        <v>4055858</v>
      </c>
      <c r="U209" s="5">
        <v>0</v>
      </c>
      <c r="V209" s="5">
        <v>4055858</v>
      </c>
      <c r="W209" s="5">
        <v>4055858</v>
      </c>
      <c r="X209" s="5">
        <v>34950071</v>
      </c>
      <c r="Y209" s="73">
        <v>0</v>
      </c>
      <c r="Z209" s="73"/>
    </row>
    <row r="210" spans="1:26" ht="28.5" customHeight="1">
      <c r="A210" s="71" t="s">
        <v>320</v>
      </c>
      <c r="B210" s="71"/>
      <c r="C210" s="72" t="s">
        <v>41</v>
      </c>
      <c r="D210" s="72"/>
      <c r="E210" s="4" t="s">
        <v>321</v>
      </c>
      <c r="F210" s="5">
        <v>12480000</v>
      </c>
      <c r="G210" s="5">
        <v>0</v>
      </c>
      <c r="H210" s="5">
        <v>0</v>
      </c>
      <c r="I210" s="5">
        <v>0</v>
      </c>
      <c r="J210" s="5">
        <v>0</v>
      </c>
      <c r="K210" s="5">
        <v>12480000</v>
      </c>
      <c r="L210" s="73">
        <v>0</v>
      </c>
      <c r="M210" s="73"/>
      <c r="N210" s="73">
        <v>0</v>
      </c>
      <c r="O210" s="73"/>
      <c r="P210" s="5">
        <v>0</v>
      </c>
      <c r="Q210" s="5">
        <v>0</v>
      </c>
      <c r="R210" s="74">
        <v>0</v>
      </c>
      <c r="S210" s="74"/>
      <c r="T210" s="5">
        <v>0</v>
      </c>
      <c r="U210" s="5">
        <v>0</v>
      </c>
      <c r="V210" s="5">
        <v>0</v>
      </c>
      <c r="W210" s="5">
        <v>0</v>
      </c>
      <c r="X210" s="5">
        <v>12480000</v>
      </c>
      <c r="Y210" s="73">
        <v>0</v>
      </c>
      <c r="Z210" s="73"/>
    </row>
    <row r="211" spans="1:26" ht="21" customHeight="1">
      <c r="A211" s="71" t="s">
        <v>322</v>
      </c>
      <c r="B211" s="71"/>
      <c r="C211" s="72" t="s">
        <v>41</v>
      </c>
      <c r="D211" s="72"/>
      <c r="E211" s="4" t="s">
        <v>54</v>
      </c>
      <c r="F211" s="5">
        <v>145528990</v>
      </c>
      <c r="G211" s="5">
        <v>0</v>
      </c>
      <c r="H211" s="5">
        <v>0</v>
      </c>
      <c r="I211" s="5">
        <v>0</v>
      </c>
      <c r="J211" s="5">
        <v>0</v>
      </c>
      <c r="K211" s="5">
        <v>145528990</v>
      </c>
      <c r="L211" s="73">
        <v>1897966</v>
      </c>
      <c r="M211" s="73"/>
      <c r="N211" s="73">
        <v>0</v>
      </c>
      <c r="O211" s="73"/>
      <c r="P211" s="5">
        <v>948983</v>
      </c>
      <c r="Q211" s="5">
        <v>948983</v>
      </c>
      <c r="R211" s="74">
        <v>0.6520920677041736</v>
      </c>
      <c r="S211" s="74"/>
      <c r="T211" s="5">
        <v>0</v>
      </c>
      <c r="U211" s="5">
        <v>0</v>
      </c>
      <c r="V211" s="5">
        <v>0</v>
      </c>
      <c r="W211" s="5">
        <v>0</v>
      </c>
      <c r="X211" s="5">
        <v>143631024</v>
      </c>
      <c r="Y211" s="73">
        <v>0</v>
      </c>
      <c r="Z211" s="73"/>
    </row>
    <row r="212" spans="1:26" ht="21" customHeight="1">
      <c r="A212" s="71" t="s">
        <v>323</v>
      </c>
      <c r="B212" s="71"/>
      <c r="C212" s="72" t="s">
        <v>41</v>
      </c>
      <c r="D212" s="72"/>
      <c r="E212" s="4" t="s">
        <v>56</v>
      </c>
      <c r="F212" s="5">
        <v>25385406</v>
      </c>
      <c r="G212" s="5">
        <v>0</v>
      </c>
      <c r="H212" s="5">
        <v>0</v>
      </c>
      <c r="I212" s="5">
        <v>0</v>
      </c>
      <c r="J212" s="5">
        <v>0</v>
      </c>
      <c r="K212" s="5">
        <v>25385406</v>
      </c>
      <c r="L212" s="73">
        <v>1356095</v>
      </c>
      <c r="M212" s="73"/>
      <c r="N212" s="73">
        <v>0</v>
      </c>
      <c r="O212" s="73"/>
      <c r="P212" s="5">
        <v>1356095</v>
      </c>
      <c r="Q212" s="5">
        <v>1356095</v>
      </c>
      <c r="R212" s="74">
        <v>5.342026044413077</v>
      </c>
      <c r="S212" s="74"/>
      <c r="T212" s="5">
        <v>1356095</v>
      </c>
      <c r="U212" s="5">
        <v>0</v>
      </c>
      <c r="V212" s="5">
        <v>1356095</v>
      </c>
      <c r="W212" s="5">
        <v>1356095</v>
      </c>
      <c r="X212" s="5">
        <v>24029311</v>
      </c>
      <c r="Y212" s="73">
        <v>0</v>
      </c>
      <c r="Z212" s="73"/>
    </row>
    <row r="213" spans="1:26" ht="21" customHeight="1">
      <c r="A213" s="71" t="s">
        <v>324</v>
      </c>
      <c r="B213" s="71"/>
      <c r="C213" s="72" t="s">
        <v>41</v>
      </c>
      <c r="D213" s="72"/>
      <c r="E213" s="4" t="s">
        <v>325</v>
      </c>
      <c r="F213" s="5">
        <v>5252520</v>
      </c>
      <c r="G213" s="5">
        <v>0</v>
      </c>
      <c r="H213" s="5">
        <v>0</v>
      </c>
      <c r="I213" s="5">
        <v>0</v>
      </c>
      <c r="J213" s="5">
        <v>0</v>
      </c>
      <c r="K213" s="5">
        <v>5252520</v>
      </c>
      <c r="L213" s="73">
        <v>0</v>
      </c>
      <c r="M213" s="73"/>
      <c r="N213" s="73">
        <v>0</v>
      </c>
      <c r="O213" s="73"/>
      <c r="P213" s="5">
        <v>0</v>
      </c>
      <c r="Q213" s="5">
        <v>0</v>
      </c>
      <c r="R213" s="74">
        <v>0</v>
      </c>
      <c r="S213" s="74"/>
      <c r="T213" s="5">
        <v>0</v>
      </c>
      <c r="U213" s="5">
        <v>0</v>
      </c>
      <c r="V213" s="5">
        <v>0</v>
      </c>
      <c r="W213" s="5">
        <v>0</v>
      </c>
      <c r="X213" s="5">
        <v>5252520</v>
      </c>
      <c r="Y213" s="73">
        <v>0</v>
      </c>
      <c r="Z213" s="73"/>
    </row>
    <row r="214" spans="1:26" ht="28.5" customHeight="1">
      <c r="A214" s="71" t="s">
        <v>326</v>
      </c>
      <c r="B214" s="71"/>
      <c r="C214" s="72" t="s">
        <v>41</v>
      </c>
      <c r="D214" s="72"/>
      <c r="E214" s="4" t="s">
        <v>58</v>
      </c>
      <c r="F214" s="5">
        <v>77970848</v>
      </c>
      <c r="G214" s="5">
        <v>0</v>
      </c>
      <c r="H214" s="5">
        <v>0</v>
      </c>
      <c r="I214" s="5">
        <v>0</v>
      </c>
      <c r="J214" s="5">
        <v>0</v>
      </c>
      <c r="K214" s="5">
        <v>77970848</v>
      </c>
      <c r="L214" s="73">
        <v>13717714</v>
      </c>
      <c r="M214" s="73"/>
      <c r="N214" s="73">
        <v>0</v>
      </c>
      <c r="O214" s="73"/>
      <c r="P214" s="5">
        <v>12313851</v>
      </c>
      <c r="Q214" s="5">
        <v>12313851</v>
      </c>
      <c r="R214" s="74">
        <v>15.792890953295776</v>
      </c>
      <c r="S214" s="74"/>
      <c r="T214" s="5">
        <v>10909988</v>
      </c>
      <c r="U214" s="5">
        <v>0</v>
      </c>
      <c r="V214" s="5">
        <v>10909988</v>
      </c>
      <c r="W214" s="5">
        <v>10909988</v>
      </c>
      <c r="X214" s="5">
        <v>64253134</v>
      </c>
      <c r="Y214" s="73">
        <v>0</v>
      </c>
      <c r="Z214" s="73"/>
    </row>
    <row r="215" spans="1:26" ht="21" customHeight="1">
      <c r="A215" s="71" t="s">
        <v>327</v>
      </c>
      <c r="B215" s="71"/>
      <c r="C215" s="72"/>
      <c r="D215" s="72"/>
      <c r="E215" s="4" t="s">
        <v>328</v>
      </c>
      <c r="F215" s="5">
        <v>249117103</v>
      </c>
      <c r="G215" s="5">
        <v>0</v>
      </c>
      <c r="H215" s="5">
        <v>0</v>
      </c>
      <c r="I215" s="5">
        <v>0</v>
      </c>
      <c r="J215" s="5">
        <v>0</v>
      </c>
      <c r="K215" s="5">
        <v>249117103</v>
      </c>
      <c r="L215" s="73">
        <v>31676516</v>
      </c>
      <c r="M215" s="73"/>
      <c r="N215" s="73">
        <v>0</v>
      </c>
      <c r="O215" s="73"/>
      <c r="P215" s="5">
        <v>31676516</v>
      </c>
      <c r="Q215" s="5">
        <v>31676516</v>
      </c>
      <c r="R215" s="74">
        <v>12.715512350832052</v>
      </c>
      <c r="S215" s="74"/>
      <c r="T215" s="5">
        <v>14120456</v>
      </c>
      <c r="U215" s="5">
        <v>0</v>
      </c>
      <c r="V215" s="5">
        <v>7317483</v>
      </c>
      <c r="W215" s="5">
        <v>7317483</v>
      </c>
      <c r="X215" s="5">
        <v>217440587</v>
      </c>
      <c r="Y215" s="73">
        <v>6802973</v>
      </c>
      <c r="Z215" s="73"/>
    </row>
    <row r="216" spans="1:26" ht="21" customHeight="1">
      <c r="A216" s="71" t="s">
        <v>329</v>
      </c>
      <c r="B216" s="71"/>
      <c r="C216" s="72" t="s">
        <v>41</v>
      </c>
      <c r="D216" s="72"/>
      <c r="E216" s="4" t="s">
        <v>330</v>
      </c>
      <c r="F216" s="5">
        <v>2494440</v>
      </c>
      <c r="G216" s="5">
        <v>0</v>
      </c>
      <c r="H216" s="5">
        <v>0</v>
      </c>
      <c r="I216" s="5">
        <v>0</v>
      </c>
      <c r="J216" s="5">
        <v>0</v>
      </c>
      <c r="K216" s="5">
        <v>2494440</v>
      </c>
      <c r="L216" s="73">
        <v>0</v>
      </c>
      <c r="M216" s="73"/>
      <c r="N216" s="73">
        <v>0</v>
      </c>
      <c r="O216" s="73"/>
      <c r="P216" s="5">
        <v>0</v>
      </c>
      <c r="Q216" s="5">
        <v>0</v>
      </c>
      <c r="R216" s="74">
        <v>0</v>
      </c>
      <c r="S216" s="74"/>
      <c r="T216" s="5">
        <v>0</v>
      </c>
      <c r="U216" s="5">
        <v>0</v>
      </c>
      <c r="V216" s="5">
        <v>0</v>
      </c>
      <c r="W216" s="5">
        <v>0</v>
      </c>
      <c r="X216" s="5">
        <v>2494440</v>
      </c>
      <c r="Y216" s="73">
        <v>0</v>
      </c>
      <c r="Z216" s="73"/>
    </row>
    <row r="217" spans="1:26" ht="21.75" customHeight="1">
      <c r="A217" s="71" t="s">
        <v>331</v>
      </c>
      <c r="B217" s="71"/>
      <c r="C217" s="72" t="s">
        <v>41</v>
      </c>
      <c r="D217" s="72"/>
      <c r="E217" s="4" t="s">
        <v>332</v>
      </c>
      <c r="F217" s="5">
        <v>16240224</v>
      </c>
      <c r="G217" s="5">
        <v>0</v>
      </c>
      <c r="H217" s="5">
        <v>0</v>
      </c>
      <c r="I217" s="5">
        <v>0</v>
      </c>
      <c r="J217" s="5">
        <v>0</v>
      </c>
      <c r="K217" s="5">
        <v>16240224</v>
      </c>
      <c r="L217" s="73">
        <v>0</v>
      </c>
      <c r="M217" s="73"/>
      <c r="N217" s="73">
        <v>0</v>
      </c>
      <c r="O217" s="73"/>
      <c r="P217" s="5">
        <v>0</v>
      </c>
      <c r="Q217" s="5">
        <v>0</v>
      </c>
      <c r="R217" s="74">
        <v>0</v>
      </c>
      <c r="S217" s="74"/>
      <c r="T217" s="5">
        <v>0</v>
      </c>
      <c r="U217" s="5">
        <v>0</v>
      </c>
      <c r="V217" s="5">
        <v>0</v>
      </c>
      <c r="W217" s="5">
        <v>0</v>
      </c>
      <c r="X217" s="5">
        <v>16240224</v>
      </c>
      <c r="Y217" s="73">
        <v>0</v>
      </c>
      <c r="Z217" s="73"/>
    </row>
    <row r="218" spans="1:26" ht="21" customHeight="1">
      <c r="A218" s="71" t="s">
        <v>333</v>
      </c>
      <c r="B218" s="71"/>
      <c r="C218" s="72" t="s">
        <v>41</v>
      </c>
      <c r="D218" s="72"/>
      <c r="E218" s="4" t="s">
        <v>334</v>
      </c>
      <c r="F218" s="5">
        <v>2529314</v>
      </c>
      <c r="G218" s="5">
        <v>0</v>
      </c>
      <c r="H218" s="5">
        <v>0</v>
      </c>
      <c r="I218" s="5">
        <v>0</v>
      </c>
      <c r="J218" s="5">
        <v>0</v>
      </c>
      <c r="K218" s="5">
        <v>2529314</v>
      </c>
      <c r="L218" s="73">
        <v>0</v>
      </c>
      <c r="M218" s="73"/>
      <c r="N218" s="73">
        <v>0</v>
      </c>
      <c r="O218" s="73"/>
      <c r="P218" s="5">
        <v>0</v>
      </c>
      <c r="Q218" s="5">
        <v>0</v>
      </c>
      <c r="R218" s="74">
        <v>0</v>
      </c>
      <c r="S218" s="74"/>
      <c r="T218" s="5">
        <v>0</v>
      </c>
      <c r="U218" s="5">
        <v>0</v>
      </c>
      <c r="V218" s="5">
        <v>0</v>
      </c>
      <c r="W218" s="5">
        <v>0</v>
      </c>
      <c r="X218" s="5">
        <v>2529314</v>
      </c>
      <c r="Y218" s="73">
        <v>0</v>
      </c>
      <c r="Z218" s="73"/>
    </row>
    <row r="219" spans="1:26" ht="21" customHeight="1">
      <c r="A219" s="71" t="s">
        <v>335</v>
      </c>
      <c r="B219" s="71"/>
      <c r="C219" s="72" t="s">
        <v>41</v>
      </c>
      <c r="D219" s="72"/>
      <c r="E219" s="4" t="s">
        <v>336</v>
      </c>
      <c r="F219" s="5">
        <v>55711701</v>
      </c>
      <c r="G219" s="5">
        <v>0</v>
      </c>
      <c r="H219" s="5">
        <v>0</v>
      </c>
      <c r="I219" s="5">
        <v>0</v>
      </c>
      <c r="J219" s="5">
        <v>0</v>
      </c>
      <c r="K219" s="5">
        <v>55711701</v>
      </c>
      <c r="L219" s="73">
        <v>7317483</v>
      </c>
      <c r="M219" s="73"/>
      <c r="N219" s="73">
        <v>0</v>
      </c>
      <c r="O219" s="73"/>
      <c r="P219" s="5">
        <v>7317483</v>
      </c>
      <c r="Q219" s="5">
        <v>7317483</v>
      </c>
      <c r="R219" s="74">
        <v>13.134553188386763</v>
      </c>
      <c r="S219" s="74"/>
      <c r="T219" s="5">
        <v>7317483</v>
      </c>
      <c r="U219" s="5">
        <v>0</v>
      </c>
      <c r="V219" s="5">
        <v>7317483</v>
      </c>
      <c r="W219" s="5">
        <v>7317483</v>
      </c>
      <c r="X219" s="5">
        <v>48394218</v>
      </c>
      <c r="Y219" s="73">
        <v>0</v>
      </c>
      <c r="Z219" s="73"/>
    </row>
    <row r="220" spans="1:26" ht="21" customHeight="1">
      <c r="A220" s="71" t="s">
        <v>337</v>
      </c>
      <c r="B220" s="71"/>
      <c r="C220" s="72" t="s">
        <v>41</v>
      </c>
      <c r="D220" s="72"/>
      <c r="E220" s="4" t="s">
        <v>338</v>
      </c>
      <c r="F220" s="5">
        <v>9495200</v>
      </c>
      <c r="G220" s="5">
        <v>0</v>
      </c>
      <c r="H220" s="5">
        <v>0</v>
      </c>
      <c r="I220" s="5">
        <v>0</v>
      </c>
      <c r="J220" s="5">
        <v>0</v>
      </c>
      <c r="K220" s="5">
        <v>9495200</v>
      </c>
      <c r="L220" s="73">
        <v>658352</v>
      </c>
      <c r="M220" s="73"/>
      <c r="N220" s="73">
        <v>0</v>
      </c>
      <c r="O220" s="73"/>
      <c r="P220" s="5">
        <v>658352</v>
      </c>
      <c r="Q220" s="5">
        <v>658352</v>
      </c>
      <c r="R220" s="74">
        <v>6.933524307018283</v>
      </c>
      <c r="S220" s="74"/>
      <c r="T220" s="5">
        <v>658352</v>
      </c>
      <c r="U220" s="5">
        <v>0</v>
      </c>
      <c r="V220" s="5">
        <v>0</v>
      </c>
      <c r="W220" s="5">
        <v>0</v>
      </c>
      <c r="X220" s="5">
        <v>8836848</v>
      </c>
      <c r="Y220" s="73">
        <v>658352</v>
      </c>
      <c r="Z220" s="73"/>
    </row>
    <row r="221" spans="1:26" ht="21" customHeight="1">
      <c r="A221" s="71" t="s">
        <v>339</v>
      </c>
      <c r="B221" s="71"/>
      <c r="C221" s="72" t="s">
        <v>41</v>
      </c>
      <c r="D221" s="72"/>
      <c r="E221" s="4" t="s">
        <v>340</v>
      </c>
      <c r="F221" s="5">
        <v>6180792</v>
      </c>
      <c r="G221" s="5">
        <v>0</v>
      </c>
      <c r="H221" s="5">
        <v>0</v>
      </c>
      <c r="I221" s="5">
        <v>0</v>
      </c>
      <c r="J221" s="5">
        <v>0</v>
      </c>
      <c r="K221" s="5">
        <v>6180792</v>
      </c>
      <c r="L221" s="73">
        <v>6144621</v>
      </c>
      <c r="M221" s="73"/>
      <c r="N221" s="73">
        <v>0</v>
      </c>
      <c r="O221" s="73"/>
      <c r="P221" s="5">
        <v>6144621</v>
      </c>
      <c r="Q221" s="5">
        <v>6144621</v>
      </c>
      <c r="R221" s="74">
        <v>99.4147837364532</v>
      </c>
      <c r="S221" s="74"/>
      <c r="T221" s="5">
        <v>6144621</v>
      </c>
      <c r="U221" s="5">
        <v>0</v>
      </c>
      <c r="V221" s="5">
        <v>0</v>
      </c>
      <c r="W221" s="5">
        <v>0</v>
      </c>
      <c r="X221" s="5">
        <v>36171</v>
      </c>
      <c r="Y221" s="73">
        <v>6144621</v>
      </c>
      <c r="Z221" s="73"/>
    </row>
    <row r="222" spans="1:26" ht="21" customHeight="1">
      <c r="A222" s="71" t="s">
        <v>341</v>
      </c>
      <c r="B222" s="71"/>
      <c r="C222" s="72" t="s">
        <v>41</v>
      </c>
      <c r="D222" s="72"/>
      <c r="E222" s="4" t="s">
        <v>342</v>
      </c>
      <c r="F222" s="5">
        <v>2590360</v>
      </c>
      <c r="G222" s="5">
        <v>0</v>
      </c>
      <c r="H222" s="5">
        <v>0</v>
      </c>
      <c r="I222" s="5">
        <v>0</v>
      </c>
      <c r="J222" s="5">
        <v>0</v>
      </c>
      <c r="K222" s="5">
        <v>2590360</v>
      </c>
      <c r="L222" s="73">
        <v>0</v>
      </c>
      <c r="M222" s="73"/>
      <c r="N222" s="73">
        <v>0</v>
      </c>
      <c r="O222" s="73"/>
      <c r="P222" s="5">
        <v>0</v>
      </c>
      <c r="Q222" s="5">
        <v>0</v>
      </c>
      <c r="R222" s="74">
        <v>0</v>
      </c>
      <c r="S222" s="74"/>
      <c r="T222" s="5">
        <v>0</v>
      </c>
      <c r="U222" s="5">
        <v>0</v>
      </c>
      <c r="V222" s="5">
        <v>0</v>
      </c>
      <c r="W222" s="5">
        <v>0</v>
      </c>
      <c r="X222" s="5">
        <v>2590360</v>
      </c>
      <c r="Y222" s="73">
        <v>0</v>
      </c>
      <c r="Z222" s="73"/>
    </row>
    <row r="223" spans="1:26" ht="21" customHeight="1">
      <c r="A223" s="71" t="s">
        <v>343</v>
      </c>
      <c r="B223" s="71"/>
      <c r="C223" s="72" t="s">
        <v>41</v>
      </c>
      <c r="D223" s="72"/>
      <c r="E223" s="4" t="s">
        <v>344</v>
      </c>
      <c r="F223" s="5">
        <v>18311488</v>
      </c>
      <c r="G223" s="5">
        <v>0</v>
      </c>
      <c r="H223" s="5">
        <v>0</v>
      </c>
      <c r="I223" s="5">
        <v>0</v>
      </c>
      <c r="J223" s="5">
        <v>0</v>
      </c>
      <c r="K223" s="5">
        <v>18311488</v>
      </c>
      <c r="L223" s="73">
        <v>17556060</v>
      </c>
      <c r="M223" s="73"/>
      <c r="N223" s="73">
        <v>0</v>
      </c>
      <c r="O223" s="73"/>
      <c r="P223" s="5">
        <v>17556060</v>
      </c>
      <c r="Q223" s="5">
        <v>17556060</v>
      </c>
      <c r="R223" s="74">
        <v>95.87456792151463</v>
      </c>
      <c r="S223" s="74"/>
      <c r="T223" s="5">
        <v>0</v>
      </c>
      <c r="U223" s="5">
        <v>0</v>
      </c>
      <c r="V223" s="5">
        <v>0</v>
      </c>
      <c r="W223" s="5">
        <v>0</v>
      </c>
      <c r="X223" s="5">
        <v>755428</v>
      </c>
      <c r="Y223" s="73">
        <v>0</v>
      </c>
      <c r="Z223" s="73"/>
    </row>
    <row r="224" spans="1:26" ht="21" customHeight="1">
      <c r="A224" s="71" t="s">
        <v>345</v>
      </c>
      <c r="B224" s="71"/>
      <c r="C224" s="72" t="s">
        <v>41</v>
      </c>
      <c r="D224" s="72"/>
      <c r="E224" s="4" t="s">
        <v>346</v>
      </c>
      <c r="F224" s="5">
        <v>3040648</v>
      </c>
      <c r="G224" s="5">
        <v>0</v>
      </c>
      <c r="H224" s="5">
        <v>0</v>
      </c>
      <c r="I224" s="5">
        <v>0</v>
      </c>
      <c r="J224" s="5">
        <v>0</v>
      </c>
      <c r="K224" s="5">
        <v>3040648</v>
      </c>
      <c r="L224" s="73">
        <v>0</v>
      </c>
      <c r="M224" s="73"/>
      <c r="N224" s="73">
        <v>0</v>
      </c>
      <c r="O224" s="73"/>
      <c r="P224" s="5">
        <v>0</v>
      </c>
      <c r="Q224" s="5">
        <v>0</v>
      </c>
      <c r="R224" s="74">
        <v>0</v>
      </c>
      <c r="S224" s="74"/>
      <c r="T224" s="5">
        <v>0</v>
      </c>
      <c r="U224" s="5">
        <v>0</v>
      </c>
      <c r="V224" s="5">
        <v>0</v>
      </c>
      <c r="W224" s="5">
        <v>0</v>
      </c>
      <c r="X224" s="5">
        <v>3040648</v>
      </c>
      <c r="Y224" s="73">
        <v>0</v>
      </c>
      <c r="Z224" s="73"/>
    </row>
    <row r="225" spans="1:26" ht="21.75" customHeight="1">
      <c r="A225" s="71" t="s">
        <v>347</v>
      </c>
      <c r="B225" s="71"/>
      <c r="C225" s="72" t="s">
        <v>41</v>
      </c>
      <c r="D225" s="72"/>
      <c r="E225" s="4" t="s">
        <v>348</v>
      </c>
      <c r="F225" s="5">
        <v>2498496</v>
      </c>
      <c r="G225" s="5">
        <v>0</v>
      </c>
      <c r="H225" s="5">
        <v>0</v>
      </c>
      <c r="I225" s="5">
        <v>0</v>
      </c>
      <c r="J225" s="5">
        <v>0</v>
      </c>
      <c r="K225" s="5">
        <v>2498496</v>
      </c>
      <c r="L225" s="73">
        <v>0</v>
      </c>
      <c r="M225" s="73"/>
      <c r="N225" s="73">
        <v>0</v>
      </c>
      <c r="O225" s="73"/>
      <c r="P225" s="5">
        <v>0</v>
      </c>
      <c r="Q225" s="5">
        <v>0</v>
      </c>
      <c r="R225" s="74">
        <v>0</v>
      </c>
      <c r="S225" s="74"/>
      <c r="T225" s="5">
        <v>0</v>
      </c>
      <c r="U225" s="5">
        <v>0</v>
      </c>
      <c r="V225" s="5">
        <v>0</v>
      </c>
      <c r="W225" s="5">
        <v>0</v>
      </c>
      <c r="X225" s="5">
        <v>2498496</v>
      </c>
      <c r="Y225" s="73">
        <v>0</v>
      </c>
      <c r="Z225" s="73"/>
    </row>
    <row r="226" spans="1:26" ht="21" customHeight="1">
      <c r="A226" s="71" t="s">
        <v>349</v>
      </c>
      <c r="B226" s="71"/>
      <c r="C226" s="72" t="s">
        <v>41</v>
      </c>
      <c r="D226" s="72"/>
      <c r="E226" s="4" t="s">
        <v>350</v>
      </c>
      <c r="F226" s="5">
        <v>10335624</v>
      </c>
      <c r="G226" s="5">
        <v>0</v>
      </c>
      <c r="H226" s="5">
        <v>0</v>
      </c>
      <c r="I226" s="5">
        <v>0</v>
      </c>
      <c r="J226" s="5">
        <v>0</v>
      </c>
      <c r="K226" s="5">
        <v>10335624</v>
      </c>
      <c r="L226" s="73">
        <v>0</v>
      </c>
      <c r="M226" s="73"/>
      <c r="N226" s="73">
        <v>0</v>
      </c>
      <c r="O226" s="73"/>
      <c r="P226" s="5">
        <v>0</v>
      </c>
      <c r="Q226" s="5">
        <v>0</v>
      </c>
      <c r="R226" s="74">
        <v>0</v>
      </c>
      <c r="S226" s="74"/>
      <c r="T226" s="5">
        <v>0</v>
      </c>
      <c r="U226" s="5">
        <v>0</v>
      </c>
      <c r="V226" s="5">
        <v>0</v>
      </c>
      <c r="W226" s="5">
        <v>0</v>
      </c>
      <c r="X226" s="5">
        <v>10335624</v>
      </c>
      <c r="Y226" s="73">
        <v>0</v>
      </c>
      <c r="Z226" s="73"/>
    </row>
    <row r="227" spans="1:26" ht="21" customHeight="1">
      <c r="A227" s="71" t="s">
        <v>351</v>
      </c>
      <c r="B227" s="71"/>
      <c r="C227" s="72" t="s">
        <v>41</v>
      </c>
      <c r="D227" s="72"/>
      <c r="E227" s="4" t="s">
        <v>352</v>
      </c>
      <c r="F227" s="5">
        <v>104000000</v>
      </c>
      <c r="G227" s="5">
        <v>0</v>
      </c>
      <c r="H227" s="5">
        <v>0</v>
      </c>
      <c r="I227" s="5">
        <v>0</v>
      </c>
      <c r="J227" s="5">
        <v>0</v>
      </c>
      <c r="K227" s="5">
        <v>104000000</v>
      </c>
      <c r="L227" s="73">
        <v>0</v>
      </c>
      <c r="M227" s="73"/>
      <c r="N227" s="73">
        <v>0</v>
      </c>
      <c r="O227" s="73"/>
      <c r="P227" s="5">
        <v>0</v>
      </c>
      <c r="Q227" s="5">
        <v>0</v>
      </c>
      <c r="R227" s="74">
        <v>0</v>
      </c>
      <c r="S227" s="74"/>
      <c r="T227" s="5">
        <v>0</v>
      </c>
      <c r="U227" s="5">
        <v>0</v>
      </c>
      <c r="V227" s="5">
        <v>0</v>
      </c>
      <c r="W227" s="5">
        <v>0</v>
      </c>
      <c r="X227" s="5">
        <v>104000000</v>
      </c>
      <c r="Y227" s="73">
        <v>0</v>
      </c>
      <c r="Z227" s="73"/>
    </row>
    <row r="228" spans="1:26" ht="28.5" customHeight="1">
      <c r="A228" s="71" t="s">
        <v>353</v>
      </c>
      <c r="B228" s="71"/>
      <c r="C228" s="72" t="s">
        <v>41</v>
      </c>
      <c r="D228" s="72"/>
      <c r="E228" s="4" t="s">
        <v>354</v>
      </c>
      <c r="F228" s="5">
        <v>2414672</v>
      </c>
      <c r="G228" s="5">
        <v>0</v>
      </c>
      <c r="H228" s="5">
        <v>0</v>
      </c>
      <c r="I228" s="5">
        <v>0</v>
      </c>
      <c r="J228" s="5">
        <v>0</v>
      </c>
      <c r="K228" s="5">
        <v>2414672</v>
      </c>
      <c r="L228" s="73">
        <v>0</v>
      </c>
      <c r="M228" s="73"/>
      <c r="N228" s="73">
        <v>0</v>
      </c>
      <c r="O228" s="73"/>
      <c r="P228" s="5">
        <v>0</v>
      </c>
      <c r="Q228" s="5">
        <v>0</v>
      </c>
      <c r="R228" s="74">
        <v>0</v>
      </c>
      <c r="S228" s="74"/>
      <c r="T228" s="5">
        <v>0</v>
      </c>
      <c r="U228" s="5">
        <v>0</v>
      </c>
      <c r="V228" s="5">
        <v>0</v>
      </c>
      <c r="W228" s="5">
        <v>0</v>
      </c>
      <c r="X228" s="5">
        <v>2414672</v>
      </c>
      <c r="Y228" s="73">
        <v>0</v>
      </c>
      <c r="Z228" s="73"/>
    </row>
    <row r="229" spans="1:26" ht="27.75" customHeight="1">
      <c r="A229" s="71" t="s">
        <v>355</v>
      </c>
      <c r="B229" s="71"/>
      <c r="C229" s="72" t="s">
        <v>41</v>
      </c>
      <c r="D229" s="72"/>
      <c r="E229" s="4" t="s">
        <v>356</v>
      </c>
      <c r="F229" s="5">
        <v>13274144</v>
      </c>
      <c r="G229" s="5">
        <v>0</v>
      </c>
      <c r="H229" s="5">
        <v>0</v>
      </c>
      <c r="I229" s="5">
        <v>0</v>
      </c>
      <c r="J229" s="5">
        <v>0</v>
      </c>
      <c r="K229" s="5">
        <v>13274144</v>
      </c>
      <c r="L229" s="73">
        <v>0</v>
      </c>
      <c r="M229" s="73"/>
      <c r="N229" s="73">
        <v>0</v>
      </c>
      <c r="O229" s="73"/>
      <c r="P229" s="5">
        <v>0</v>
      </c>
      <c r="Q229" s="5">
        <v>0</v>
      </c>
      <c r="R229" s="74">
        <v>0</v>
      </c>
      <c r="S229" s="74"/>
      <c r="T229" s="5">
        <v>0</v>
      </c>
      <c r="U229" s="5">
        <v>0</v>
      </c>
      <c r="V229" s="5">
        <v>0</v>
      </c>
      <c r="W229" s="5">
        <v>0</v>
      </c>
      <c r="X229" s="5">
        <v>13274144</v>
      </c>
      <c r="Y229" s="73">
        <v>0</v>
      </c>
      <c r="Z229" s="73"/>
    </row>
    <row r="230" spans="1:26" ht="21.75" customHeight="1">
      <c r="A230" s="71" t="s">
        <v>357</v>
      </c>
      <c r="B230" s="71"/>
      <c r="C230" s="72"/>
      <c r="D230" s="72"/>
      <c r="E230" s="4" t="s">
        <v>64</v>
      </c>
      <c r="F230" s="5">
        <v>33412408</v>
      </c>
      <c r="G230" s="5">
        <v>0</v>
      </c>
      <c r="H230" s="5">
        <v>0</v>
      </c>
      <c r="I230" s="5">
        <v>0</v>
      </c>
      <c r="J230" s="5">
        <v>0</v>
      </c>
      <c r="K230" s="5">
        <v>33412408</v>
      </c>
      <c r="L230" s="73">
        <v>1518468</v>
      </c>
      <c r="M230" s="73"/>
      <c r="N230" s="73">
        <v>0</v>
      </c>
      <c r="O230" s="73"/>
      <c r="P230" s="5">
        <v>1251066</v>
      </c>
      <c r="Q230" s="5">
        <v>1251066</v>
      </c>
      <c r="R230" s="74">
        <v>3.744315584797121</v>
      </c>
      <c r="S230" s="74"/>
      <c r="T230" s="5">
        <v>983664</v>
      </c>
      <c r="U230" s="5">
        <v>0</v>
      </c>
      <c r="V230" s="5">
        <v>983664</v>
      </c>
      <c r="W230" s="5">
        <v>983664</v>
      </c>
      <c r="X230" s="5">
        <v>31893940</v>
      </c>
      <c r="Y230" s="73">
        <v>0</v>
      </c>
      <c r="Z230" s="73"/>
    </row>
    <row r="231" spans="1:26" ht="27.75" customHeight="1">
      <c r="A231" s="71" t="s">
        <v>358</v>
      </c>
      <c r="B231" s="71"/>
      <c r="C231" s="72" t="s">
        <v>41</v>
      </c>
      <c r="D231" s="72"/>
      <c r="E231" s="4" t="s">
        <v>66</v>
      </c>
      <c r="F231" s="5">
        <v>33412408</v>
      </c>
      <c r="G231" s="5">
        <v>0</v>
      </c>
      <c r="H231" s="5">
        <v>0</v>
      </c>
      <c r="I231" s="5">
        <v>0</v>
      </c>
      <c r="J231" s="5">
        <v>0</v>
      </c>
      <c r="K231" s="5">
        <v>33412408</v>
      </c>
      <c r="L231" s="73">
        <v>1518468</v>
      </c>
      <c r="M231" s="73"/>
      <c r="N231" s="73">
        <v>0</v>
      </c>
      <c r="O231" s="73"/>
      <c r="P231" s="5">
        <v>1251066</v>
      </c>
      <c r="Q231" s="5">
        <v>1251066</v>
      </c>
      <c r="R231" s="74">
        <v>3.744315584797121</v>
      </c>
      <c r="S231" s="74"/>
      <c r="T231" s="5">
        <v>983664</v>
      </c>
      <c r="U231" s="5">
        <v>0</v>
      </c>
      <c r="V231" s="5">
        <v>983664</v>
      </c>
      <c r="W231" s="5">
        <v>983664</v>
      </c>
      <c r="X231" s="5">
        <v>31893940</v>
      </c>
      <c r="Y231" s="73">
        <v>0</v>
      </c>
      <c r="Z231" s="73"/>
    </row>
    <row r="232" spans="1:26" ht="28.5" customHeight="1">
      <c r="A232" s="71" t="s">
        <v>359</v>
      </c>
      <c r="B232" s="71"/>
      <c r="C232" s="72"/>
      <c r="D232" s="72"/>
      <c r="E232" s="4" t="s">
        <v>360</v>
      </c>
      <c r="F232" s="5">
        <v>1219581064</v>
      </c>
      <c r="G232" s="5">
        <v>0</v>
      </c>
      <c r="H232" s="5">
        <v>0</v>
      </c>
      <c r="I232" s="5">
        <v>0</v>
      </c>
      <c r="J232" s="5">
        <v>0</v>
      </c>
      <c r="K232" s="5">
        <v>1219581064</v>
      </c>
      <c r="L232" s="73">
        <v>0</v>
      </c>
      <c r="M232" s="73"/>
      <c r="N232" s="73">
        <v>0</v>
      </c>
      <c r="O232" s="73"/>
      <c r="P232" s="5">
        <v>0</v>
      </c>
      <c r="Q232" s="5">
        <v>0</v>
      </c>
      <c r="R232" s="74">
        <v>0</v>
      </c>
      <c r="S232" s="74"/>
      <c r="T232" s="5">
        <v>0</v>
      </c>
      <c r="U232" s="5">
        <v>0</v>
      </c>
      <c r="V232" s="5">
        <v>0</v>
      </c>
      <c r="W232" s="5">
        <v>0</v>
      </c>
      <c r="X232" s="5">
        <v>1219581064</v>
      </c>
      <c r="Y232" s="73">
        <v>0</v>
      </c>
      <c r="Z232" s="73"/>
    </row>
    <row r="233" spans="1:26" ht="28.5" customHeight="1">
      <c r="A233" s="71" t="s">
        <v>361</v>
      </c>
      <c r="B233" s="71"/>
      <c r="C233" s="72"/>
      <c r="D233" s="72"/>
      <c r="E233" s="4" t="s">
        <v>362</v>
      </c>
      <c r="F233" s="5">
        <v>1219581064</v>
      </c>
      <c r="G233" s="5">
        <v>0</v>
      </c>
      <c r="H233" s="5">
        <v>0</v>
      </c>
      <c r="I233" s="5">
        <v>0</v>
      </c>
      <c r="J233" s="5">
        <v>0</v>
      </c>
      <c r="K233" s="5">
        <v>1219581064</v>
      </c>
      <c r="L233" s="73">
        <v>0</v>
      </c>
      <c r="M233" s="73"/>
      <c r="N233" s="73">
        <v>0</v>
      </c>
      <c r="O233" s="73"/>
      <c r="P233" s="5">
        <v>0</v>
      </c>
      <c r="Q233" s="5">
        <v>0</v>
      </c>
      <c r="R233" s="74">
        <v>0</v>
      </c>
      <c r="S233" s="74"/>
      <c r="T233" s="5">
        <v>0</v>
      </c>
      <c r="U233" s="5">
        <v>0</v>
      </c>
      <c r="V233" s="5">
        <v>0</v>
      </c>
      <c r="W233" s="5">
        <v>0</v>
      </c>
      <c r="X233" s="5">
        <v>1219581064</v>
      </c>
      <c r="Y233" s="73">
        <v>0</v>
      </c>
      <c r="Z233" s="73"/>
    </row>
    <row r="234" spans="1:26" ht="21" customHeight="1">
      <c r="A234" s="71" t="s">
        <v>363</v>
      </c>
      <c r="B234" s="71"/>
      <c r="C234" s="72" t="s">
        <v>41</v>
      </c>
      <c r="D234" s="72"/>
      <c r="E234" s="4" t="s">
        <v>364</v>
      </c>
      <c r="F234" s="5">
        <v>190320000</v>
      </c>
      <c r="G234" s="5">
        <v>0</v>
      </c>
      <c r="H234" s="5">
        <v>0</v>
      </c>
      <c r="I234" s="5">
        <v>0</v>
      </c>
      <c r="J234" s="5">
        <v>0</v>
      </c>
      <c r="K234" s="5">
        <v>190320000</v>
      </c>
      <c r="L234" s="73">
        <v>0</v>
      </c>
      <c r="M234" s="73"/>
      <c r="N234" s="73">
        <v>0</v>
      </c>
      <c r="O234" s="73"/>
      <c r="P234" s="5">
        <v>0</v>
      </c>
      <c r="Q234" s="5">
        <v>0</v>
      </c>
      <c r="R234" s="74">
        <v>0</v>
      </c>
      <c r="S234" s="74"/>
      <c r="T234" s="5">
        <v>0</v>
      </c>
      <c r="U234" s="5">
        <v>0</v>
      </c>
      <c r="V234" s="5">
        <v>0</v>
      </c>
      <c r="W234" s="5">
        <v>0</v>
      </c>
      <c r="X234" s="5">
        <v>190320000</v>
      </c>
      <c r="Y234" s="73">
        <v>0</v>
      </c>
      <c r="Z234" s="73"/>
    </row>
    <row r="235" spans="1:26" ht="21" customHeight="1">
      <c r="A235" s="71" t="s">
        <v>365</v>
      </c>
      <c r="B235" s="71"/>
      <c r="C235" s="72" t="s">
        <v>41</v>
      </c>
      <c r="D235" s="72"/>
      <c r="E235" s="4" t="s">
        <v>366</v>
      </c>
      <c r="F235" s="5">
        <v>1029261064</v>
      </c>
      <c r="G235" s="5">
        <v>0</v>
      </c>
      <c r="H235" s="5">
        <v>0</v>
      </c>
      <c r="I235" s="5">
        <v>0</v>
      </c>
      <c r="J235" s="5">
        <v>0</v>
      </c>
      <c r="K235" s="5">
        <v>1029261064</v>
      </c>
      <c r="L235" s="73">
        <v>0</v>
      </c>
      <c r="M235" s="73"/>
      <c r="N235" s="73">
        <v>0</v>
      </c>
      <c r="O235" s="73"/>
      <c r="P235" s="5">
        <v>0</v>
      </c>
      <c r="Q235" s="5">
        <v>0</v>
      </c>
      <c r="R235" s="74">
        <v>0</v>
      </c>
      <c r="S235" s="74"/>
      <c r="T235" s="5">
        <v>0</v>
      </c>
      <c r="U235" s="5">
        <v>0</v>
      </c>
      <c r="V235" s="5">
        <v>0</v>
      </c>
      <c r="W235" s="5">
        <v>0</v>
      </c>
      <c r="X235" s="5">
        <v>1029261064</v>
      </c>
      <c r="Y235" s="73">
        <v>0</v>
      </c>
      <c r="Z235" s="73"/>
    </row>
    <row r="236" spans="1:26" ht="36.75" customHeight="1">
      <c r="A236" s="71" t="s">
        <v>367</v>
      </c>
      <c r="B236" s="71"/>
      <c r="C236" s="72"/>
      <c r="D236" s="72"/>
      <c r="E236" s="4" t="s">
        <v>368</v>
      </c>
      <c r="F236" s="5">
        <v>9543945267</v>
      </c>
      <c r="G236" s="5">
        <v>0</v>
      </c>
      <c r="H236" s="5">
        <v>0</v>
      </c>
      <c r="I236" s="5">
        <v>0</v>
      </c>
      <c r="J236" s="5">
        <v>0</v>
      </c>
      <c r="K236" s="5">
        <v>9543945267</v>
      </c>
      <c r="L236" s="73">
        <v>570526814</v>
      </c>
      <c r="M236" s="73"/>
      <c r="N236" s="73">
        <v>0</v>
      </c>
      <c r="O236" s="73"/>
      <c r="P236" s="5">
        <v>569783898</v>
      </c>
      <c r="Q236" s="5">
        <v>569783898</v>
      </c>
      <c r="R236" s="74">
        <v>5.9701086087546615</v>
      </c>
      <c r="S236" s="74"/>
      <c r="T236" s="5">
        <v>565645802</v>
      </c>
      <c r="U236" s="5">
        <v>0</v>
      </c>
      <c r="V236" s="5">
        <v>297300</v>
      </c>
      <c r="W236" s="5">
        <v>297300</v>
      </c>
      <c r="X236" s="5">
        <v>8973418453</v>
      </c>
      <c r="Y236" s="73">
        <v>565348502</v>
      </c>
      <c r="Z236" s="73"/>
    </row>
    <row r="237" spans="1:26" ht="36.75" customHeight="1">
      <c r="A237" s="71" t="s">
        <v>369</v>
      </c>
      <c r="B237" s="71"/>
      <c r="C237" s="72"/>
      <c r="D237" s="72"/>
      <c r="E237" s="4" t="s">
        <v>368</v>
      </c>
      <c r="F237" s="5">
        <v>9543945267</v>
      </c>
      <c r="G237" s="5">
        <v>0</v>
      </c>
      <c r="H237" s="5">
        <v>0</v>
      </c>
      <c r="I237" s="5">
        <v>0</v>
      </c>
      <c r="J237" s="5">
        <v>0</v>
      </c>
      <c r="K237" s="5">
        <v>9543945267</v>
      </c>
      <c r="L237" s="73">
        <v>570526814</v>
      </c>
      <c r="M237" s="73"/>
      <c r="N237" s="73">
        <v>0</v>
      </c>
      <c r="O237" s="73"/>
      <c r="P237" s="5">
        <v>569783898</v>
      </c>
      <c r="Q237" s="5">
        <v>569783898</v>
      </c>
      <c r="R237" s="74">
        <v>5.9701086087546615</v>
      </c>
      <c r="S237" s="74"/>
      <c r="T237" s="5">
        <v>565645802</v>
      </c>
      <c r="U237" s="5">
        <v>0</v>
      </c>
      <c r="V237" s="5">
        <v>297300</v>
      </c>
      <c r="W237" s="5">
        <v>297300</v>
      </c>
      <c r="X237" s="5">
        <v>8973418453</v>
      </c>
      <c r="Y237" s="73">
        <v>565348502</v>
      </c>
      <c r="Z237" s="73"/>
    </row>
    <row r="238" spans="1:26" ht="28.5" customHeight="1">
      <c r="A238" s="71" t="s">
        <v>370</v>
      </c>
      <c r="B238" s="71"/>
      <c r="C238" s="72" t="s">
        <v>41</v>
      </c>
      <c r="D238" s="72"/>
      <c r="E238" s="4" t="s">
        <v>371</v>
      </c>
      <c r="F238" s="5">
        <v>1626864949</v>
      </c>
      <c r="G238" s="5">
        <v>0</v>
      </c>
      <c r="H238" s="5">
        <v>0</v>
      </c>
      <c r="I238" s="5">
        <v>0</v>
      </c>
      <c r="J238" s="5">
        <v>0</v>
      </c>
      <c r="K238" s="5">
        <v>1626864949</v>
      </c>
      <c r="L238" s="73">
        <v>96842200</v>
      </c>
      <c r="M238" s="73"/>
      <c r="N238" s="73">
        <v>0</v>
      </c>
      <c r="O238" s="73"/>
      <c r="P238" s="5">
        <v>96473500</v>
      </c>
      <c r="Q238" s="5">
        <v>96473500</v>
      </c>
      <c r="R238" s="74">
        <v>5.9300251111378515</v>
      </c>
      <c r="S238" s="74"/>
      <c r="T238" s="5">
        <v>94318700</v>
      </c>
      <c r="U238" s="5">
        <v>0</v>
      </c>
      <c r="V238" s="5">
        <v>0</v>
      </c>
      <c r="W238" s="5">
        <v>0</v>
      </c>
      <c r="X238" s="5">
        <v>1530022749</v>
      </c>
      <c r="Y238" s="73">
        <v>94318700</v>
      </c>
      <c r="Z238" s="73"/>
    </row>
    <row r="239" spans="1:26" ht="28.5" customHeight="1">
      <c r="A239" s="71" t="s">
        <v>372</v>
      </c>
      <c r="B239" s="71"/>
      <c r="C239" s="72" t="s">
        <v>41</v>
      </c>
      <c r="D239" s="72"/>
      <c r="E239" s="4" t="s">
        <v>373</v>
      </c>
      <c r="F239" s="5">
        <v>3038039115</v>
      </c>
      <c r="G239" s="5">
        <v>0</v>
      </c>
      <c r="H239" s="5">
        <v>0</v>
      </c>
      <c r="I239" s="5">
        <v>0</v>
      </c>
      <c r="J239" s="5">
        <v>0</v>
      </c>
      <c r="K239" s="5">
        <v>3038039115</v>
      </c>
      <c r="L239" s="73">
        <v>196335607</v>
      </c>
      <c r="M239" s="73"/>
      <c r="N239" s="73">
        <v>0</v>
      </c>
      <c r="O239" s="73"/>
      <c r="P239" s="5">
        <v>196184299</v>
      </c>
      <c r="Q239" s="5">
        <v>196184299</v>
      </c>
      <c r="R239" s="74">
        <v>6.457596218276472</v>
      </c>
      <c r="S239" s="74"/>
      <c r="T239" s="5">
        <v>195388451</v>
      </c>
      <c r="U239" s="5">
        <v>0</v>
      </c>
      <c r="V239" s="5">
        <v>0</v>
      </c>
      <c r="W239" s="5">
        <v>0</v>
      </c>
      <c r="X239" s="5">
        <v>2841703508</v>
      </c>
      <c r="Y239" s="73">
        <v>195388451</v>
      </c>
      <c r="Z239" s="73"/>
    </row>
    <row r="240" spans="1:26" ht="28.5" customHeight="1">
      <c r="A240" s="71" t="s">
        <v>374</v>
      </c>
      <c r="B240" s="71"/>
      <c r="C240" s="72" t="s">
        <v>41</v>
      </c>
      <c r="D240" s="72"/>
      <c r="E240" s="4" t="s">
        <v>375</v>
      </c>
      <c r="F240" s="5">
        <v>104000000</v>
      </c>
      <c r="G240" s="5">
        <v>0</v>
      </c>
      <c r="H240" s="5">
        <v>0</v>
      </c>
      <c r="I240" s="5">
        <v>0</v>
      </c>
      <c r="J240" s="5">
        <v>0</v>
      </c>
      <c r="K240" s="5">
        <v>104000000</v>
      </c>
      <c r="L240" s="73">
        <v>0</v>
      </c>
      <c r="M240" s="73"/>
      <c r="N240" s="73">
        <v>0</v>
      </c>
      <c r="O240" s="73"/>
      <c r="P240" s="5">
        <v>0</v>
      </c>
      <c r="Q240" s="5">
        <v>0</v>
      </c>
      <c r="R240" s="74">
        <v>0</v>
      </c>
      <c r="S240" s="74"/>
      <c r="T240" s="5">
        <v>0</v>
      </c>
      <c r="U240" s="5">
        <v>0</v>
      </c>
      <c r="V240" s="5">
        <v>0</v>
      </c>
      <c r="W240" s="5">
        <v>0</v>
      </c>
      <c r="X240" s="5">
        <v>104000000</v>
      </c>
      <c r="Y240" s="73">
        <v>0</v>
      </c>
      <c r="Z240" s="73"/>
    </row>
    <row r="241" spans="1:26" ht="21" customHeight="1">
      <c r="A241" s="71" t="s">
        <v>376</v>
      </c>
      <c r="B241" s="71"/>
      <c r="C241" s="72" t="s">
        <v>41</v>
      </c>
      <c r="D241" s="72"/>
      <c r="E241" s="4" t="s">
        <v>377</v>
      </c>
      <c r="F241" s="5">
        <v>486095736</v>
      </c>
      <c r="G241" s="5">
        <v>0</v>
      </c>
      <c r="H241" s="5">
        <v>0</v>
      </c>
      <c r="I241" s="5">
        <v>0</v>
      </c>
      <c r="J241" s="5">
        <v>0</v>
      </c>
      <c r="K241" s="5">
        <v>486095736</v>
      </c>
      <c r="L241" s="73">
        <v>390000</v>
      </c>
      <c r="M241" s="73"/>
      <c r="N241" s="73">
        <v>0</v>
      </c>
      <c r="O241" s="73"/>
      <c r="P241" s="5">
        <v>380700</v>
      </c>
      <c r="Q241" s="5">
        <v>380700</v>
      </c>
      <c r="R241" s="74">
        <v>0.07831790567280353</v>
      </c>
      <c r="S241" s="74"/>
      <c r="T241" s="5">
        <v>316800</v>
      </c>
      <c r="U241" s="5">
        <v>0</v>
      </c>
      <c r="V241" s="5">
        <v>297300</v>
      </c>
      <c r="W241" s="5">
        <v>297300</v>
      </c>
      <c r="X241" s="5">
        <v>485705736</v>
      </c>
      <c r="Y241" s="73">
        <v>19500</v>
      </c>
      <c r="Z241" s="73"/>
    </row>
    <row r="242" spans="1:26" ht="36.75" customHeight="1">
      <c r="A242" s="71" t="s">
        <v>378</v>
      </c>
      <c r="B242" s="71"/>
      <c r="C242" s="72" t="s">
        <v>41</v>
      </c>
      <c r="D242" s="72"/>
      <c r="E242" s="4" t="s">
        <v>379</v>
      </c>
      <c r="F242" s="5">
        <v>4288945467</v>
      </c>
      <c r="G242" s="5">
        <v>0</v>
      </c>
      <c r="H242" s="5">
        <v>0</v>
      </c>
      <c r="I242" s="5">
        <v>0</v>
      </c>
      <c r="J242" s="5">
        <v>0</v>
      </c>
      <c r="K242" s="5">
        <v>4288945467</v>
      </c>
      <c r="L242" s="73">
        <v>276959007</v>
      </c>
      <c r="M242" s="73"/>
      <c r="N242" s="73">
        <v>0</v>
      </c>
      <c r="O242" s="73"/>
      <c r="P242" s="5">
        <v>276745399</v>
      </c>
      <c r="Q242" s="5">
        <v>276745399</v>
      </c>
      <c r="R242" s="74">
        <v>6.452527809675693</v>
      </c>
      <c r="S242" s="74"/>
      <c r="T242" s="5">
        <v>275621851</v>
      </c>
      <c r="U242" s="5">
        <v>0</v>
      </c>
      <c r="V242" s="5">
        <v>0</v>
      </c>
      <c r="W242" s="5">
        <v>0</v>
      </c>
      <c r="X242" s="5">
        <v>4011986460</v>
      </c>
      <c r="Y242" s="73">
        <v>275621851</v>
      </c>
      <c r="Z242" s="73"/>
    </row>
    <row r="243" spans="1:26" ht="36.75" customHeight="1">
      <c r="A243" s="71" t="s">
        <v>380</v>
      </c>
      <c r="B243" s="71"/>
      <c r="C243" s="72"/>
      <c r="D243" s="72"/>
      <c r="E243" s="4" t="s">
        <v>381</v>
      </c>
      <c r="F243" s="5">
        <v>2034571190</v>
      </c>
      <c r="G243" s="5">
        <v>0</v>
      </c>
      <c r="H243" s="5">
        <v>0</v>
      </c>
      <c r="I243" s="5">
        <v>0</v>
      </c>
      <c r="J243" s="5">
        <v>0</v>
      </c>
      <c r="K243" s="5">
        <v>2034571190</v>
      </c>
      <c r="L243" s="73">
        <v>121169500</v>
      </c>
      <c r="M243" s="73"/>
      <c r="N243" s="73">
        <v>0</v>
      </c>
      <c r="O243" s="73"/>
      <c r="P243" s="5">
        <v>120708900</v>
      </c>
      <c r="Q243" s="5">
        <v>120708900</v>
      </c>
      <c r="R243" s="74">
        <v>5.932891441365588</v>
      </c>
      <c r="S243" s="74"/>
      <c r="T243" s="5">
        <v>118015600</v>
      </c>
      <c r="U243" s="5">
        <v>0</v>
      </c>
      <c r="V243" s="5">
        <v>0</v>
      </c>
      <c r="W243" s="5">
        <v>0</v>
      </c>
      <c r="X243" s="5">
        <v>1913401690</v>
      </c>
      <c r="Y243" s="73">
        <v>118015600</v>
      </c>
      <c r="Z243" s="73"/>
    </row>
    <row r="244" spans="1:26" ht="36.75" customHeight="1">
      <c r="A244" s="71" t="s">
        <v>382</v>
      </c>
      <c r="B244" s="71"/>
      <c r="C244" s="72"/>
      <c r="D244" s="72"/>
      <c r="E244" s="4" t="s">
        <v>381</v>
      </c>
      <c r="F244" s="5">
        <v>1423862530</v>
      </c>
      <c r="G244" s="5">
        <v>0</v>
      </c>
      <c r="H244" s="5">
        <v>0</v>
      </c>
      <c r="I244" s="5">
        <v>0</v>
      </c>
      <c r="J244" s="5">
        <v>0</v>
      </c>
      <c r="K244" s="5">
        <v>1423862530</v>
      </c>
      <c r="L244" s="73">
        <v>84784300</v>
      </c>
      <c r="M244" s="73"/>
      <c r="N244" s="73">
        <v>0</v>
      </c>
      <c r="O244" s="73"/>
      <c r="P244" s="5">
        <v>84461800</v>
      </c>
      <c r="Q244" s="5">
        <v>84461800</v>
      </c>
      <c r="R244" s="74">
        <v>5.931878831027318</v>
      </c>
      <c r="S244" s="74"/>
      <c r="T244" s="5">
        <v>82576600</v>
      </c>
      <c r="U244" s="5">
        <v>0</v>
      </c>
      <c r="V244" s="5">
        <v>0</v>
      </c>
      <c r="W244" s="5">
        <v>0</v>
      </c>
      <c r="X244" s="5">
        <v>1339078230</v>
      </c>
      <c r="Y244" s="73">
        <v>82576600</v>
      </c>
      <c r="Z244" s="73"/>
    </row>
    <row r="245" spans="1:26" ht="21" customHeight="1">
      <c r="A245" s="71" t="s">
        <v>383</v>
      </c>
      <c r="B245" s="71"/>
      <c r="C245" s="72" t="s">
        <v>41</v>
      </c>
      <c r="D245" s="72"/>
      <c r="E245" s="4" t="s">
        <v>384</v>
      </c>
      <c r="F245" s="5">
        <v>1220166539</v>
      </c>
      <c r="G245" s="5">
        <v>0</v>
      </c>
      <c r="H245" s="5">
        <v>0</v>
      </c>
      <c r="I245" s="5">
        <v>0</v>
      </c>
      <c r="J245" s="5">
        <v>0</v>
      </c>
      <c r="K245" s="5">
        <v>1220166539</v>
      </c>
      <c r="L245" s="73">
        <v>72640800</v>
      </c>
      <c r="M245" s="73"/>
      <c r="N245" s="73">
        <v>0</v>
      </c>
      <c r="O245" s="73"/>
      <c r="P245" s="5">
        <v>72364300</v>
      </c>
      <c r="Q245" s="5">
        <v>72364300</v>
      </c>
      <c r="R245" s="74">
        <v>5.930690417007083</v>
      </c>
      <c r="S245" s="74"/>
      <c r="T245" s="5">
        <v>70748400</v>
      </c>
      <c r="U245" s="5">
        <v>0</v>
      </c>
      <c r="V245" s="5">
        <v>0</v>
      </c>
      <c r="W245" s="5">
        <v>0</v>
      </c>
      <c r="X245" s="5">
        <v>1147525739</v>
      </c>
      <c r="Y245" s="73">
        <v>70748400</v>
      </c>
      <c r="Z245" s="73"/>
    </row>
    <row r="246" spans="1:26" ht="21" customHeight="1">
      <c r="A246" s="71" t="s">
        <v>385</v>
      </c>
      <c r="B246" s="71"/>
      <c r="C246" s="72" t="s">
        <v>41</v>
      </c>
      <c r="D246" s="72"/>
      <c r="E246" s="4" t="s">
        <v>386</v>
      </c>
      <c r="F246" s="5">
        <v>203695991</v>
      </c>
      <c r="G246" s="5">
        <v>0</v>
      </c>
      <c r="H246" s="5">
        <v>0</v>
      </c>
      <c r="I246" s="5">
        <v>0</v>
      </c>
      <c r="J246" s="5">
        <v>0</v>
      </c>
      <c r="K246" s="5">
        <v>203695991</v>
      </c>
      <c r="L246" s="73">
        <v>12143500</v>
      </c>
      <c r="M246" s="73"/>
      <c r="N246" s="73">
        <v>0</v>
      </c>
      <c r="O246" s="73"/>
      <c r="P246" s="5">
        <v>12097500</v>
      </c>
      <c r="Q246" s="5">
        <v>12097500</v>
      </c>
      <c r="R246" s="74">
        <v>5.938997591759182</v>
      </c>
      <c r="S246" s="74"/>
      <c r="T246" s="5">
        <v>11828200</v>
      </c>
      <c r="U246" s="5">
        <v>0</v>
      </c>
      <c r="V246" s="5">
        <v>0</v>
      </c>
      <c r="W246" s="5">
        <v>0</v>
      </c>
      <c r="X246" s="5">
        <v>191552491</v>
      </c>
      <c r="Y246" s="73">
        <v>11828200</v>
      </c>
      <c r="Z246" s="73"/>
    </row>
    <row r="247" spans="1:26" ht="36.75" customHeight="1">
      <c r="A247" s="71" t="s">
        <v>387</v>
      </c>
      <c r="B247" s="71"/>
      <c r="C247" s="72"/>
      <c r="D247" s="72"/>
      <c r="E247" s="4" t="s">
        <v>388</v>
      </c>
      <c r="F247" s="5">
        <v>610708660</v>
      </c>
      <c r="G247" s="5">
        <v>0</v>
      </c>
      <c r="H247" s="5">
        <v>0</v>
      </c>
      <c r="I247" s="5">
        <v>0</v>
      </c>
      <c r="J247" s="5">
        <v>0</v>
      </c>
      <c r="K247" s="5">
        <v>610708660</v>
      </c>
      <c r="L247" s="73">
        <v>36385200</v>
      </c>
      <c r="M247" s="73"/>
      <c r="N247" s="73">
        <v>0</v>
      </c>
      <c r="O247" s="73"/>
      <c r="P247" s="5">
        <v>36247100</v>
      </c>
      <c r="Q247" s="5">
        <v>36247100</v>
      </c>
      <c r="R247" s="74">
        <v>5.935252334558347</v>
      </c>
      <c r="S247" s="74"/>
      <c r="T247" s="5">
        <v>35439000</v>
      </c>
      <c r="U247" s="5">
        <v>0</v>
      </c>
      <c r="V247" s="5">
        <v>0</v>
      </c>
      <c r="W247" s="5">
        <v>0</v>
      </c>
      <c r="X247" s="5">
        <v>574323460</v>
      </c>
      <c r="Y247" s="73">
        <v>35439000</v>
      </c>
      <c r="Z247" s="73"/>
    </row>
    <row r="248" spans="1:26" ht="28.5" customHeight="1">
      <c r="A248" s="71" t="s">
        <v>389</v>
      </c>
      <c r="B248" s="71"/>
      <c r="C248" s="72" t="s">
        <v>41</v>
      </c>
      <c r="D248" s="72"/>
      <c r="E248" s="4" t="s">
        <v>390</v>
      </c>
      <c r="F248" s="5">
        <v>407012669</v>
      </c>
      <c r="G248" s="5">
        <v>0</v>
      </c>
      <c r="H248" s="5">
        <v>0</v>
      </c>
      <c r="I248" s="5">
        <v>0</v>
      </c>
      <c r="J248" s="5">
        <v>0</v>
      </c>
      <c r="K248" s="5">
        <v>407012669</v>
      </c>
      <c r="L248" s="73">
        <v>24241700</v>
      </c>
      <c r="M248" s="73"/>
      <c r="N248" s="73">
        <v>0</v>
      </c>
      <c r="O248" s="73"/>
      <c r="P248" s="5">
        <v>24149600</v>
      </c>
      <c r="Q248" s="5">
        <v>24149600</v>
      </c>
      <c r="R248" s="74">
        <v>5.93337796077301</v>
      </c>
      <c r="S248" s="74"/>
      <c r="T248" s="5">
        <v>23610800</v>
      </c>
      <c r="U248" s="5">
        <v>0</v>
      </c>
      <c r="V248" s="5">
        <v>0</v>
      </c>
      <c r="W248" s="5">
        <v>0</v>
      </c>
      <c r="X248" s="5">
        <v>382770969</v>
      </c>
      <c r="Y248" s="73">
        <v>23610800</v>
      </c>
      <c r="Z248" s="73"/>
    </row>
    <row r="249" spans="1:26" ht="21" customHeight="1">
      <c r="A249" s="71" t="s">
        <v>391</v>
      </c>
      <c r="B249" s="71"/>
      <c r="C249" s="72" t="s">
        <v>41</v>
      </c>
      <c r="D249" s="72"/>
      <c r="E249" s="4" t="s">
        <v>392</v>
      </c>
      <c r="F249" s="5">
        <v>203695991</v>
      </c>
      <c r="G249" s="5">
        <v>0</v>
      </c>
      <c r="H249" s="5">
        <v>0</v>
      </c>
      <c r="I249" s="5">
        <v>0</v>
      </c>
      <c r="J249" s="5">
        <v>0</v>
      </c>
      <c r="K249" s="5">
        <v>203695991</v>
      </c>
      <c r="L249" s="73">
        <v>12143500</v>
      </c>
      <c r="M249" s="73"/>
      <c r="N249" s="73">
        <v>0</v>
      </c>
      <c r="O249" s="73"/>
      <c r="P249" s="5">
        <v>12097500</v>
      </c>
      <c r="Q249" s="5">
        <v>12097500</v>
      </c>
      <c r="R249" s="74">
        <v>5.938997591759182</v>
      </c>
      <c r="S249" s="74"/>
      <c r="T249" s="5">
        <v>11828200</v>
      </c>
      <c r="U249" s="5">
        <v>0</v>
      </c>
      <c r="V249" s="5">
        <v>0</v>
      </c>
      <c r="W249" s="5">
        <v>0</v>
      </c>
      <c r="X249" s="5">
        <v>191552491</v>
      </c>
      <c r="Y249" s="73">
        <v>11828200</v>
      </c>
      <c r="Z249" s="73"/>
    </row>
    <row r="250" spans="1:26" ht="21" customHeight="1">
      <c r="A250" s="71" t="s">
        <v>393</v>
      </c>
      <c r="B250" s="71"/>
      <c r="C250" s="72"/>
      <c r="D250" s="72"/>
      <c r="E250" s="4" t="s">
        <v>70</v>
      </c>
      <c r="F250" s="5">
        <v>13028684642</v>
      </c>
      <c r="G250" s="5">
        <v>0</v>
      </c>
      <c r="H250" s="5">
        <v>0</v>
      </c>
      <c r="I250" s="5">
        <v>338304248</v>
      </c>
      <c r="J250" s="5">
        <v>444037481</v>
      </c>
      <c r="K250" s="5">
        <v>12922951409</v>
      </c>
      <c r="L250" s="73">
        <v>5607456503</v>
      </c>
      <c r="M250" s="73"/>
      <c r="N250" s="73">
        <v>0</v>
      </c>
      <c r="O250" s="73"/>
      <c r="P250" s="5">
        <v>5142440402</v>
      </c>
      <c r="Q250" s="5">
        <v>5142440402</v>
      </c>
      <c r="R250" s="74">
        <v>39.79308007316829</v>
      </c>
      <c r="S250" s="74"/>
      <c r="T250" s="5">
        <v>394330939</v>
      </c>
      <c r="U250" s="5">
        <v>0</v>
      </c>
      <c r="V250" s="5">
        <v>338213332</v>
      </c>
      <c r="W250" s="5">
        <v>338213332</v>
      </c>
      <c r="X250" s="5">
        <v>7315494906</v>
      </c>
      <c r="Y250" s="73">
        <v>56117607</v>
      </c>
      <c r="Z250" s="73"/>
    </row>
    <row r="251" spans="1:26" ht="21" customHeight="1">
      <c r="A251" s="71" t="s">
        <v>394</v>
      </c>
      <c r="B251" s="71"/>
      <c r="C251" s="72"/>
      <c r="D251" s="72"/>
      <c r="E251" s="4" t="s">
        <v>70</v>
      </c>
      <c r="F251" s="5">
        <v>13028684642</v>
      </c>
      <c r="G251" s="5">
        <v>0</v>
      </c>
      <c r="H251" s="5">
        <v>0</v>
      </c>
      <c r="I251" s="5">
        <v>338304248</v>
      </c>
      <c r="J251" s="5">
        <v>444037481</v>
      </c>
      <c r="K251" s="5">
        <v>12922951409</v>
      </c>
      <c r="L251" s="73">
        <v>5607456503</v>
      </c>
      <c r="M251" s="73"/>
      <c r="N251" s="73">
        <v>0</v>
      </c>
      <c r="O251" s="73"/>
      <c r="P251" s="5">
        <v>5142440402</v>
      </c>
      <c r="Q251" s="5">
        <v>5142440402</v>
      </c>
      <c r="R251" s="74">
        <v>39.79308007316829</v>
      </c>
      <c r="S251" s="74"/>
      <c r="T251" s="5">
        <v>394330939</v>
      </c>
      <c r="U251" s="5">
        <v>0</v>
      </c>
      <c r="V251" s="5">
        <v>338213332</v>
      </c>
      <c r="W251" s="5">
        <v>338213332</v>
      </c>
      <c r="X251" s="5">
        <v>7315494906</v>
      </c>
      <c r="Y251" s="73">
        <v>56117607</v>
      </c>
      <c r="Z251" s="73"/>
    </row>
    <row r="252" spans="1:26" ht="21.75" customHeight="1">
      <c r="A252" s="71" t="s">
        <v>395</v>
      </c>
      <c r="B252" s="71"/>
      <c r="C252" s="72"/>
      <c r="D252" s="72"/>
      <c r="E252" s="4" t="s">
        <v>72</v>
      </c>
      <c r="F252" s="5">
        <v>512720000</v>
      </c>
      <c r="G252" s="5">
        <v>0</v>
      </c>
      <c r="H252" s="5">
        <v>0</v>
      </c>
      <c r="I252" s="5">
        <v>0</v>
      </c>
      <c r="J252" s="5">
        <v>0</v>
      </c>
      <c r="K252" s="5">
        <v>512720000</v>
      </c>
      <c r="L252" s="73">
        <v>212100000</v>
      </c>
      <c r="M252" s="73"/>
      <c r="N252" s="73">
        <v>0</v>
      </c>
      <c r="O252" s="73"/>
      <c r="P252" s="5">
        <v>17083899</v>
      </c>
      <c r="Q252" s="5">
        <v>17083899</v>
      </c>
      <c r="R252" s="74">
        <v>3.332013379622406</v>
      </c>
      <c r="S252" s="74"/>
      <c r="T252" s="5">
        <v>0</v>
      </c>
      <c r="U252" s="5">
        <v>0</v>
      </c>
      <c r="V252" s="5">
        <v>0</v>
      </c>
      <c r="W252" s="5">
        <v>0</v>
      </c>
      <c r="X252" s="5">
        <v>300620000</v>
      </c>
      <c r="Y252" s="73">
        <v>0</v>
      </c>
      <c r="Z252" s="73"/>
    </row>
    <row r="253" spans="1:26" ht="21" customHeight="1">
      <c r="A253" s="71" t="s">
        <v>396</v>
      </c>
      <c r="B253" s="71"/>
      <c r="C253" s="72" t="s">
        <v>41</v>
      </c>
      <c r="D253" s="72"/>
      <c r="E253" s="4" t="s">
        <v>74</v>
      </c>
      <c r="F253" s="5">
        <v>228800000</v>
      </c>
      <c r="G253" s="5">
        <v>0</v>
      </c>
      <c r="H253" s="5">
        <v>0</v>
      </c>
      <c r="I253" s="5">
        <v>0</v>
      </c>
      <c r="J253" s="5">
        <v>0</v>
      </c>
      <c r="K253" s="5">
        <v>228800000</v>
      </c>
      <c r="L253" s="73">
        <v>0</v>
      </c>
      <c r="M253" s="73"/>
      <c r="N253" s="73">
        <v>0</v>
      </c>
      <c r="O253" s="73"/>
      <c r="P253" s="5">
        <v>0</v>
      </c>
      <c r="Q253" s="5">
        <v>0</v>
      </c>
      <c r="R253" s="74">
        <v>0</v>
      </c>
      <c r="S253" s="74"/>
      <c r="T253" s="5">
        <v>0</v>
      </c>
      <c r="U253" s="5">
        <v>0</v>
      </c>
      <c r="V253" s="5">
        <v>0</v>
      </c>
      <c r="W253" s="5">
        <v>0</v>
      </c>
      <c r="X253" s="5">
        <v>228800000</v>
      </c>
      <c r="Y253" s="73">
        <v>0</v>
      </c>
      <c r="Z253" s="73"/>
    </row>
    <row r="254" spans="1:26" ht="21" customHeight="1">
      <c r="A254" s="71" t="s">
        <v>397</v>
      </c>
      <c r="B254" s="71"/>
      <c r="C254" s="72" t="s">
        <v>41</v>
      </c>
      <c r="D254" s="72"/>
      <c r="E254" s="4" t="s">
        <v>398</v>
      </c>
      <c r="F254" s="5">
        <v>283920000</v>
      </c>
      <c r="G254" s="5">
        <v>0</v>
      </c>
      <c r="H254" s="5">
        <v>0</v>
      </c>
      <c r="I254" s="5">
        <v>0</v>
      </c>
      <c r="J254" s="5">
        <v>0</v>
      </c>
      <c r="K254" s="5">
        <v>283920000</v>
      </c>
      <c r="L254" s="73">
        <v>212100000</v>
      </c>
      <c r="M254" s="73"/>
      <c r="N254" s="73">
        <v>0</v>
      </c>
      <c r="O254" s="73"/>
      <c r="P254" s="5">
        <v>17083899</v>
      </c>
      <c r="Q254" s="5">
        <v>17083899</v>
      </c>
      <c r="R254" s="74">
        <v>6.017152366863906</v>
      </c>
      <c r="S254" s="74"/>
      <c r="T254" s="5">
        <v>0</v>
      </c>
      <c r="U254" s="5">
        <v>0</v>
      </c>
      <c r="V254" s="5">
        <v>0</v>
      </c>
      <c r="W254" s="5">
        <v>0</v>
      </c>
      <c r="X254" s="5">
        <v>71820000</v>
      </c>
      <c r="Y254" s="73">
        <v>0</v>
      </c>
      <c r="Z254" s="73"/>
    </row>
    <row r="255" spans="1:26" ht="21" customHeight="1">
      <c r="A255" s="71" t="s">
        <v>399</v>
      </c>
      <c r="B255" s="71"/>
      <c r="C255" s="72"/>
      <c r="D255" s="72"/>
      <c r="E255" s="4" t="s">
        <v>76</v>
      </c>
      <c r="F255" s="5">
        <v>8691928426</v>
      </c>
      <c r="G255" s="5">
        <v>0</v>
      </c>
      <c r="H255" s="5">
        <v>0</v>
      </c>
      <c r="I255" s="5">
        <v>338304248</v>
      </c>
      <c r="J255" s="5">
        <v>444037481</v>
      </c>
      <c r="K255" s="5">
        <v>8586195193</v>
      </c>
      <c r="L255" s="73">
        <v>1839856196</v>
      </c>
      <c r="M255" s="73"/>
      <c r="N255" s="73">
        <v>0</v>
      </c>
      <c r="O255" s="73"/>
      <c r="P255" s="5">
        <v>1569856196</v>
      </c>
      <c r="Q255" s="5">
        <v>1569856196</v>
      </c>
      <c r="R255" s="74">
        <v>18.283490658118794</v>
      </c>
      <c r="S255" s="74"/>
      <c r="T255" s="5">
        <v>66698126</v>
      </c>
      <c r="U255" s="5">
        <v>0</v>
      </c>
      <c r="V255" s="5">
        <v>10724319</v>
      </c>
      <c r="W255" s="5">
        <v>10724319</v>
      </c>
      <c r="X255" s="5">
        <v>6746338997</v>
      </c>
      <c r="Y255" s="73">
        <v>55973807</v>
      </c>
      <c r="Z255" s="73"/>
    </row>
    <row r="256" spans="1:26" ht="28.5" customHeight="1">
      <c r="A256" s="71" t="s">
        <v>400</v>
      </c>
      <c r="B256" s="71"/>
      <c r="C256" s="72" t="s">
        <v>41</v>
      </c>
      <c r="D256" s="72"/>
      <c r="E256" s="4" t="s">
        <v>132</v>
      </c>
      <c r="F256" s="5">
        <v>645840000</v>
      </c>
      <c r="G256" s="5">
        <v>0</v>
      </c>
      <c r="H256" s="5">
        <v>0</v>
      </c>
      <c r="I256" s="5">
        <v>0</v>
      </c>
      <c r="J256" s="5">
        <v>0</v>
      </c>
      <c r="K256" s="5">
        <v>645840000</v>
      </c>
      <c r="L256" s="73">
        <v>596288725</v>
      </c>
      <c r="M256" s="73"/>
      <c r="N256" s="73">
        <v>0</v>
      </c>
      <c r="O256" s="73"/>
      <c r="P256" s="5">
        <v>596288725</v>
      </c>
      <c r="Q256" s="5">
        <v>596288725</v>
      </c>
      <c r="R256" s="74">
        <v>92.32762371485197</v>
      </c>
      <c r="S256" s="74"/>
      <c r="T256" s="5">
        <v>0</v>
      </c>
      <c r="U256" s="5">
        <v>0</v>
      </c>
      <c r="V256" s="5">
        <v>0</v>
      </c>
      <c r="W256" s="5">
        <v>0</v>
      </c>
      <c r="X256" s="5">
        <v>49551275</v>
      </c>
      <c r="Y256" s="73">
        <v>0</v>
      </c>
      <c r="Z256" s="73"/>
    </row>
    <row r="257" spans="1:26" ht="21" customHeight="1">
      <c r="A257" s="71" t="s">
        <v>401</v>
      </c>
      <c r="B257" s="71"/>
      <c r="C257" s="72" t="s">
        <v>41</v>
      </c>
      <c r="D257" s="72"/>
      <c r="E257" s="4" t="s">
        <v>402</v>
      </c>
      <c r="F257" s="5">
        <v>1118000000</v>
      </c>
      <c r="G257" s="5">
        <v>0</v>
      </c>
      <c r="H257" s="5">
        <v>0</v>
      </c>
      <c r="I257" s="5">
        <v>0</v>
      </c>
      <c r="J257" s="5">
        <v>0</v>
      </c>
      <c r="K257" s="5">
        <v>1118000000</v>
      </c>
      <c r="L257" s="73">
        <v>446287704</v>
      </c>
      <c r="M257" s="73"/>
      <c r="N257" s="73">
        <v>0</v>
      </c>
      <c r="O257" s="73"/>
      <c r="P257" s="5">
        <v>446287704</v>
      </c>
      <c r="Q257" s="5">
        <v>446287704</v>
      </c>
      <c r="R257" s="74">
        <v>39.91839928443649</v>
      </c>
      <c r="S257" s="74"/>
      <c r="T257" s="5">
        <v>66698126</v>
      </c>
      <c r="U257" s="5">
        <v>0</v>
      </c>
      <c r="V257" s="5">
        <v>10724319</v>
      </c>
      <c r="W257" s="5">
        <v>10724319</v>
      </c>
      <c r="X257" s="5">
        <v>671712296</v>
      </c>
      <c r="Y257" s="73">
        <v>55973807</v>
      </c>
      <c r="Z257" s="73"/>
    </row>
    <row r="258" spans="1:26" ht="21" customHeight="1">
      <c r="A258" s="71" t="s">
        <v>403</v>
      </c>
      <c r="B258" s="71"/>
      <c r="C258" s="72" t="s">
        <v>41</v>
      </c>
      <c r="D258" s="72"/>
      <c r="E258" s="4" t="s">
        <v>404</v>
      </c>
      <c r="F258" s="5">
        <v>2184000000</v>
      </c>
      <c r="G258" s="5">
        <v>0</v>
      </c>
      <c r="H258" s="5">
        <v>0</v>
      </c>
      <c r="I258" s="5">
        <v>338304248</v>
      </c>
      <c r="J258" s="5">
        <v>0</v>
      </c>
      <c r="K258" s="5">
        <v>2522304248</v>
      </c>
      <c r="L258" s="73">
        <v>276072824</v>
      </c>
      <c r="M258" s="73"/>
      <c r="N258" s="73">
        <v>0</v>
      </c>
      <c r="O258" s="73"/>
      <c r="P258" s="5">
        <v>276072824</v>
      </c>
      <c r="Q258" s="5">
        <v>276072824</v>
      </c>
      <c r="R258" s="74">
        <v>10.945262619246083</v>
      </c>
      <c r="S258" s="74"/>
      <c r="T258" s="5">
        <v>0</v>
      </c>
      <c r="U258" s="5">
        <v>0</v>
      </c>
      <c r="V258" s="5">
        <v>0</v>
      </c>
      <c r="W258" s="5">
        <v>0</v>
      </c>
      <c r="X258" s="5">
        <v>2246231424</v>
      </c>
      <c r="Y258" s="73">
        <v>0</v>
      </c>
      <c r="Z258" s="73"/>
    </row>
    <row r="259" spans="1:26" ht="21" customHeight="1">
      <c r="A259" s="71" t="s">
        <v>405</v>
      </c>
      <c r="B259" s="71"/>
      <c r="C259" s="72" t="s">
        <v>41</v>
      </c>
      <c r="D259" s="72"/>
      <c r="E259" s="4" t="s">
        <v>78</v>
      </c>
      <c r="F259" s="5">
        <v>373651200</v>
      </c>
      <c r="G259" s="5">
        <v>0</v>
      </c>
      <c r="H259" s="5">
        <v>0</v>
      </c>
      <c r="I259" s="5">
        <v>0</v>
      </c>
      <c r="J259" s="5">
        <v>0</v>
      </c>
      <c r="K259" s="5">
        <v>373651200</v>
      </c>
      <c r="L259" s="73">
        <v>270000000</v>
      </c>
      <c r="M259" s="73"/>
      <c r="N259" s="73">
        <v>0</v>
      </c>
      <c r="O259" s="73"/>
      <c r="P259" s="5">
        <v>0</v>
      </c>
      <c r="Q259" s="5">
        <v>0</v>
      </c>
      <c r="R259" s="74">
        <v>0</v>
      </c>
      <c r="S259" s="74"/>
      <c r="T259" s="5">
        <v>0</v>
      </c>
      <c r="U259" s="5">
        <v>0</v>
      </c>
      <c r="V259" s="5">
        <v>0</v>
      </c>
      <c r="W259" s="5">
        <v>0</v>
      </c>
      <c r="X259" s="5">
        <v>103651200</v>
      </c>
      <c r="Y259" s="73">
        <v>0</v>
      </c>
      <c r="Z259" s="73"/>
    </row>
    <row r="260" spans="1:26" ht="21" customHeight="1">
      <c r="A260" s="71" t="s">
        <v>406</v>
      </c>
      <c r="B260" s="71"/>
      <c r="C260" s="72" t="s">
        <v>41</v>
      </c>
      <c r="D260" s="72"/>
      <c r="E260" s="4" t="s">
        <v>80</v>
      </c>
      <c r="F260" s="5">
        <v>11934520</v>
      </c>
      <c r="G260" s="5">
        <v>0</v>
      </c>
      <c r="H260" s="5">
        <v>0</v>
      </c>
      <c r="I260" s="5">
        <v>0</v>
      </c>
      <c r="J260" s="5">
        <v>0</v>
      </c>
      <c r="K260" s="5">
        <v>11934520</v>
      </c>
      <c r="L260" s="73">
        <v>0</v>
      </c>
      <c r="M260" s="73"/>
      <c r="N260" s="73">
        <v>0</v>
      </c>
      <c r="O260" s="73"/>
      <c r="P260" s="5">
        <v>0</v>
      </c>
      <c r="Q260" s="5">
        <v>0</v>
      </c>
      <c r="R260" s="74">
        <v>0</v>
      </c>
      <c r="S260" s="74"/>
      <c r="T260" s="5">
        <v>0</v>
      </c>
      <c r="U260" s="5">
        <v>0</v>
      </c>
      <c r="V260" s="5">
        <v>0</v>
      </c>
      <c r="W260" s="5">
        <v>0</v>
      </c>
      <c r="X260" s="5">
        <v>11934520</v>
      </c>
      <c r="Y260" s="73">
        <v>0</v>
      </c>
      <c r="Z260" s="73"/>
    </row>
    <row r="261" spans="1:26" ht="21" customHeight="1">
      <c r="A261" s="71" t="s">
        <v>407</v>
      </c>
      <c r="B261" s="71"/>
      <c r="C261" s="72" t="s">
        <v>41</v>
      </c>
      <c r="D261" s="72"/>
      <c r="E261" s="4" t="s">
        <v>84</v>
      </c>
      <c r="F261" s="5">
        <v>4542720</v>
      </c>
      <c r="G261" s="5">
        <v>0</v>
      </c>
      <c r="H261" s="5">
        <v>0</v>
      </c>
      <c r="I261" s="5">
        <v>0</v>
      </c>
      <c r="J261" s="5">
        <v>0</v>
      </c>
      <c r="K261" s="5">
        <v>4542720</v>
      </c>
      <c r="L261" s="73">
        <v>0</v>
      </c>
      <c r="M261" s="73"/>
      <c r="N261" s="73">
        <v>0</v>
      </c>
      <c r="O261" s="73"/>
      <c r="P261" s="5">
        <v>0</v>
      </c>
      <c r="Q261" s="5">
        <v>0</v>
      </c>
      <c r="R261" s="74">
        <v>0</v>
      </c>
      <c r="S261" s="74"/>
      <c r="T261" s="5">
        <v>0</v>
      </c>
      <c r="U261" s="5">
        <v>0</v>
      </c>
      <c r="V261" s="5">
        <v>0</v>
      </c>
      <c r="W261" s="5">
        <v>0</v>
      </c>
      <c r="X261" s="5">
        <v>4542720</v>
      </c>
      <c r="Y261" s="73">
        <v>0</v>
      </c>
      <c r="Z261" s="73"/>
    </row>
    <row r="262" spans="1:26" ht="21" customHeight="1">
      <c r="A262" s="71" t="s">
        <v>408</v>
      </c>
      <c r="B262" s="71"/>
      <c r="C262" s="72" t="s">
        <v>41</v>
      </c>
      <c r="D262" s="72"/>
      <c r="E262" s="4" t="s">
        <v>409</v>
      </c>
      <c r="F262" s="5">
        <v>3318120000</v>
      </c>
      <c r="G262" s="5">
        <v>0</v>
      </c>
      <c r="H262" s="5">
        <v>0</v>
      </c>
      <c r="I262" s="5">
        <v>0</v>
      </c>
      <c r="J262" s="5">
        <v>444037481</v>
      </c>
      <c r="K262" s="5">
        <v>2874082519</v>
      </c>
      <c r="L262" s="73">
        <v>0</v>
      </c>
      <c r="M262" s="73"/>
      <c r="N262" s="73">
        <v>0</v>
      </c>
      <c r="O262" s="73"/>
      <c r="P262" s="5">
        <v>0</v>
      </c>
      <c r="Q262" s="5">
        <v>0</v>
      </c>
      <c r="R262" s="74">
        <v>0</v>
      </c>
      <c r="S262" s="74"/>
      <c r="T262" s="5">
        <v>0</v>
      </c>
      <c r="U262" s="5">
        <v>0</v>
      </c>
      <c r="V262" s="5">
        <v>0</v>
      </c>
      <c r="W262" s="5">
        <v>0</v>
      </c>
      <c r="X262" s="5">
        <v>2874082519</v>
      </c>
      <c r="Y262" s="73">
        <v>0</v>
      </c>
      <c r="Z262" s="73"/>
    </row>
    <row r="263" spans="1:26" ht="36.75" customHeight="1">
      <c r="A263" s="71" t="s">
        <v>410</v>
      </c>
      <c r="B263" s="71"/>
      <c r="C263" s="72" t="s">
        <v>41</v>
      </c>
      <c r="D263" s="72"/>
      <c r="E263" s="4" t="s">
        <v>411</v>
      </c>
      <c r="F263" s="5">
        <v>6552000</v>
      </c>
      <c r="G263" s="5">
        <v>0</v>
      </c>
      <c r="H263" s="5">
        <v>0</v>
      </c>
      <c r="I263" s="5">
        <v>0</v>
      </c>
      <c r="J263" s="5">
        <v>0</v>
      </c>
      <c r="K263" s="5">
        <v>6552000</v>
      </c>
      <c r="L263" s="73">
        <v>0</v>
      </c>
      <c r="M263" s="73"/>
      <c r="N263" s="73">
        <v>0</v>
      </c>
      <c r="O263" s="73"/>
      <c r="P263" s="5">
        <v>0</v>
      </c>
      <c r="Q263" s="5">
        <v>0</v>
      </c>
      <c r="R263" s="74">
        <v>0</v>
      </c>
      <c r="S263" s="74"/>
      <c r="T263" s="5">
        <v>0</v>
      </c>
      <c r="U263" s="5">
        <v>0</v>
      </c>
      <c r="V263" s="5">
        <v>0</v>
      </c>
      <c r="W263" s="5">
        <v>0</v>
      </c>
      <c r="X263" s="5">
        <v>6552000</v>
      </c>
      <c r="Y263" s="73">
        <v>0</v>
      </c>
      <c r="Z263" s="73"/>
    </row>
    <row r="264" spans="1:26" ht="37.5" customHeight="1">
      <c r="A264" s="71" t="s">
        <v>412</v>
      </c>
      <c r="B264" s="71"/>
      <c r="C264" s="72" t="s">
        <v>41</v>
      </c>
      <c r="D264" s="72"/>
      <c r="E264" s="4" t="s">
        <v>413</v>
      </c>
      <c r="F264" s="5">
        <v>1029287986</v>
      </c>
      <c r="G264" s="5">
        <v>0</v>
      </c>
      <c r="H264" s="5">
        <v>0</v>
      </c>
      <c r="I264" s="5">
        <v>0</v>
      </c>
      <c r="J264" s="5">
        <v>0</v>
      </c>
      <c r="K264" s="5">
        <v>1029287986</v>
      </c>
      <c r="L264" s="73">
        <v>251206943</v>
      </c>
      <c r="M264" s="73"/>
      <c r="N264" s="73">
        <v>0</v>
      </c>
      <c r="O264" s="73"/>
      <c r="P264" s="5">
        <v>251206943</v>
      </c>
      <c r="Q264" s="5">
        <v>251206943</v>
      </c>
      <c r="R264" s="74">
        <v>24.405894794928656</v>
      </c>
      <c r="S264" s="74"/>
      <c r="T264" s="5">
        <v>0</v>
      </c>
      <c r="U264" s="5">
        <v>0</v>
      </c>
      <c r="V264" s="5">
        <v>0</v>
      </c>
      <c r="W264" s="5">
        <v>0</v>
      </c>
      <c r="X264" s="5">
        <v>778081043</v>
      </c>
      <c r="Y264" s="73">
        <v>0</v>
      </c>
      <c r="Z264" s="73"/>
    </row>
    <row r="265" spans="1:26" ht="21" customHeight="1">
      <c r="A265" s="71" t="s">
        <v>414</v>
      </c>
      <c r="B265" s="71"/>
      <c r="C265" s="72"/>
      <c r="D265" s="72"/>
      <c r="E265" s="4" t="s">
        <v>415</v>
      </c>
      <c r="F265" s="5">
        <v>2985796216</v>
      </c>
      <c r="G265" s="5">
        <v>0</v>
      </c>
      <c r="H265" s="5">
        <v>0</v>
      </c>
      <c r="I265" s="5">
        <v>0</v>
      </c>
      <c r="J265" s="5">
        <v>0</v>
      </c>
      <c r="K265" s="5">
        <v>2985796216</v>
      </c>
      <c r="L265" s="73">
        <v>2985796216</v>
      </c>
      <c r="M265" s="73"/>
      <c r="N265" s="73">
        <v>0</v>
      </c>
      <c r="O265" s="73"/>
      <c r="P265" s="5">
        <v>2985796216</v>
      </c>
      <c r="Q265" s="5">
        <v>2985796216</v>
      </c>
      <c r="R265" s="74">
        <v>100</v>
      </c>
      <c r="S265" s="74"/>
      <c r="T265" s="5">
        <v>277163343</v>
      </c>
      <c r="U265" s="5">
        <v>0</v>
      </c>
      <c r="V265" s="5">
        <v>277019543</v>
      </c>
      <c r="W265" s="5">
        <v>277019543</v>
      </c>
      <c r="X265" s="5">
        <v>0</v>
      </c>
      <c r="Y265" s="73">
        <v>143800</v>
      </c>
      <c r="Z265" s="73"/>
    </row>
    <row r="266" spans="1:26" ht="21" customHeight="1">
      <c r="A266" s="71" t="s">
        <v>416</v>
      </c>
      <c r="B266" s="71"/>
      <c r="C266" s="72" t="s">
        <v>41</v>
      </c>
      <c r="D266" s="72"/>
      <c r="E266" s="4" t="s">
        <v>417</v>
      </c>
      <c r="F266" s="5">
        <v>1663782016</v>
      </c>
      <c r="G266" s="5">
        <v>0</v>
      </c>
      <c r="H266" s="5">
        <v>0</v>
      </c>
      <c r="I266" s="5">
        <v>0</v>
      </c>
      <c r="J266" s="5">
        <v>0</v>
      </c>
      <c r="K266" s="5">
        <v>1663782016</v>
      </c>
      <c r="L266" s="73">
        <v>1663782016</v>
      </c>
      <c r="M266" s="73"/>
      <c r="N266" s="73">
        <v>0</v>
      </c>
      <c r="O266" s="73"/>
      <c r="P266" s="5">
        <v>1663782016</v>
      </c>
      <c r="Q266" s="5">
        <v>1663782016</v>
      </c>
      <c r="R266" s="74">
        <v>100</v>
      </c>
      <c r="S266" s="74"/>
      <c r="T266" s="5">
        <v>137849887</v>
      </c>
      <c r="U266" s="5">
        <v>0</v>
      </c>
      <c r="V266" s="5">
        <v>137849887</v>
      </c>
      <c r="W266" s="5">
        <v>137849887</v>
      </c>
      <c r="X266" s="5">
        <v>0</v>
      </c>
      <c r="Y266" s="73">
        <v>0</v>
      </c>
      <c r="Z266" s="73"/>
    </row>
    <row r="267" spans="1:26" ht="21" customHeight="1">
      <c r="A267" s="71" t="s">
        <v>418</v>
      </c>
      <c r="B267" s="71"/>
      <c r="C267" s="72" t="s">
        <v>41</v>
      </c>
      <c r="D267" s="72"/>
      <c r="E267" s="4" t="s">
        <v>419</v>
      </c>
      <c r="F267" s="5">
        <v>557824384</v>
      </c>
      <c r="G267" s="5">
        <v>0</v>
      </c>
      <c r="H267" s="5">
        <v>0</v>
      </c>
      <c r="I267" s="5">
        <v>0</v>
      </c>
      <c r="J267" s="5">
        <v>0</v>
      </c>
      <c r="K267" s="5">
        <v>557824384</v>
      </c>
      <c r="L267" s="73">
        <v>557824384</v>
      </c>
      <c r="M267" s="73"/>
      <c r="N267" s="73">
        <v>0</v>
      </c>
      <c r="O267" s="73"/>
      <c r="P267" s="5">
        <v>557824384</v>
      </c>
      <c r="Q267" s="5">
        <v>557824384</v>
      </c>
      <c r="R267" s="74">
        <v>100</v>
      </c>
      <c r="S267" s="74"/>
      <c r="T267" s="5">
        <v>88425292</v>
      </c>
      <c r="U267" s="5">
        <v>0</v>
      </c>
      <c r="V267" s="5">
        <v>88425292</v>
      </c>
      <c r="W267" s="5">
        <v>88425292</v>
      </c>
      <c r="X267" s="5">
        <v>0</v>
      </c>
      <c r="Y267" s="73">
        <v>0</v>
      </c>
      <c r="Z267" s="73"/>
    </row>
    <row r="268" spans="1:26" ht="21" customHeight="1">
      <c r="A268" s="71" t="s">
        <v>420</v>
      </c>
      <c r="B268" s="71"/>
      <c r="C268" s="72" t="s">
        <v>41</v>
      </c>
      <c r="D268" s="72"/>
      <c r="E268" s="4" t="s">
        <v>421</v>
      </c>
      <c r="F268" s="5">
        <v>739144848</v>
      </c>
      <c r="G268" s="5">
        <v>0</v>
      </c>
      <c r="H268" s="5">
        <v>0</v>
      </c>
      <c r="I268" s="5">
        <v>0</v>
      </c>
      <c r="J268" s="5">
        <v>0</v>
      </c>
      <c r="K268" s="5">
        <v>739144848</v>
      </c>
      <c r="L268" s="73">
        <v>739144848</v>
      </c>
      <c r="M268" s="73"/>
      <c r="N268" s="73">
        <v>0</v>
      </c>
      <c r="O268" s="73"/>
      <c r="P268" s="5">
        <v>739144848</v>
      </c>
      <c r="Q268" s="5">
        <v>739144848</v>
      </c>
      <c r="R268" s="74">
        <v>100</v>
      </c>
      <c r="S268" s="74"/>
      <c r="T268" s="5">
        <v>50385364</v>
      </c>
      <c r="U268" s="5">
        <v>0</v>
      </c>
      <c r="V268" s="5">
        <v>50385364</v>
      </c>
      <c r="W268" s="5">
        <v>50385364</v>
      </c>
      <c r="X268" s="5">
        <v>0</v>
      </c>
      <c r="Y268" s="73">
        <v>0</v>
      </c>
      <c r="Z268" s="73"/>
    </row>
    <row r="269" spans="1:26" ht="21" customHeight="1">
      <c r="A269" s="71" t="s">
        <v>422</v>
      </c>
      <c r="B269" s="71"/>
      <c r="C269" s="72" t="s">
        <v>41</v>
      </c>
      <c r="D269" s="72"/>
      <c r="E269" s="4" t="s">
        <v>423</v>
      </c>
      <c r="F269" s="5">
        <v>18738720</v>
      </c>
      <c r="G269" s="5">
        <v>0</v>
      </c>
      <c r="H269" s="5">
        <v>0</v>
      </c>
      <c r="I269" s="5">
        <v>0</v>
      </c>
      <c r="J269" s="5">
        <v>0</v>
      </c>
      <c r="K269" s="5">
        <v>18738720</v>
      </c>
      <c r="L269" s="73">
        <v>18738720</v>
      </c>
      <c r="M269" s="73"/>
      <c r="N269" s="73">
        <v>0</v>
      </c>
      <c r="O269" s="73"/>
      <c r="P269" s="5">
        <v>18738720</v>
      </c>
      <c r="Q269" s="5">
        <v>18738720</v>
      </c>
      <c r="R269" s="74">
        <v>100</v>
      </c>
      <c r="S269" s="74"/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73">
        <v>0</v>
      </c>
      <c r="Z269" s="73"/>
    </row>
    <row r="270" spans="1:26" ht="21" customHeight="1">
      <c r="A270" s="71" t="s">
        <v>424</v>
      </c>
      <c r="B270" s="71"/>
      <c r="C270" s="72" t="s">
        <v>41</v>
      </c>
      <c r="D270" s="72"/>
      <c r="E270" s="4" t="s">
        <v>425</v>
      </c>
      <c r="F270" s="5">
        <v>6306248</v>
      </c>
      <c r="G270" s="5">
        <v>0</v>
      </c>
      <c r="H270" s="5">
        <v>0</v>
      </c>
      <c r="I270" s="5">
        <v>0</v>
      </c>
      <c r="J270" s="5">
        <v>0</v>
      </c>
      <c r="K270" s="5">
        <v>6306248</v>
      </c>
      <c r="L270" s="73">
        <v>6306248</v>
      </c>
      <c r="M270" s="73"/>
      <c r="N270" s="73">
        <v>0</v>
      </c>
      <c r="O270" s="73"/>
      <c r="P270" s="5">
        <v>6306248</v>
      </c>
      <c r="Q270" s="5">
        <v>6306248</v>
      </c>
      <c r="R270" s="74">
        <v>100</v>
      </c>
      <c r="S270" s="74"/>
      <c r="T270" s="5">
        <v>502800</v>
      </c>
      <c r="U270" s="5">
        <v>0</v>
      </c>
      <c r="V270" s="5">
        <v>359000</v>
      </c>
      <c r="W270" s="5">
        <v>359000</v>
      </c>
      <c r="X270" s="5">
        <v>0</v>
      </c>
      <c r="Y270" s="73">
        <v>143800</v>
      </c>
      <c r="Z270" s="73"/>
    </row>
    <row r="271" spans="1:26" ht="21" customHeight="1">
      <c r="A271" s="71" t="s">
        <v>426</v>
      </c>
      <c r="B271" s="71"/>
      <c r="C271" s="72"/>
      <c r="D271" s="72"/>
      <c r="E271" s="4" t="s">
        <v>86</v>
      </c>
      <c r="F271" s="5">
        <v>838240000</v>
      </c>
      <c r="G271" s="5">
        <v>0</v>
      </c>
      <c r="H271" s="5">
        <v>0</v>
      </c>
      <c r="I271" s="5">
        <v>0</v>
      </c>
      <c r="J271" s="5">
        <v>0</v>
      </c>
      <c r="K271" s="5">
        <v>838240000</v>
      </c>
      <c r="L271" s="73">
        <v>569704091</v>
      </c>
      <c r="M271" s="73"/>
      <c r="N271" s="73">
        <v>0</v>
      </c>
      <c r="O271" s="73"/>
      <c r="P271" s="5">
        <v>569704091</v>
      </c>
      <c r="Q271" s="5">
        <v>569704091</v>
      </c>
      <c r="R271" s="74">
        <v>67.96431702137812</v>
      </c>
      <c r="S271" s="74"/>
      <c r="T271" s="5">
        <v>50469470</v>
      </c>
      <c r="U271" s="5">
        <v>0</v>
      </c>
      <c r="V271" s="5">
        <v>50469470</v>
      </c>
      <c r="W271" s="5">
        <v>50469470</v>
      </c>
      <c r="X271" s="5">
        <v>268535909</v>
      </c>
      <c r="Y271" s="73">
        <v>0</v>
      </c>
      <c r="Z271" s="73"/>
    </row>
    <row r="272" spans="1:26" ht="28.5" customHeight="1">
      <c r="A272" s="71" t="s">
        <v>427</v>
      </c>
      <c r="B272" s="71"/>
      <c r="C272" s="72" t="s">
        <v>41</v>
      </c>
      <c r="D272" s="72"/>
      <c r="E272" s="4" t="s">
        <v>428</v>
      </c>
      <c r="F272" s="5">
        <v>270400000</v>
      </c>
      <c r="G272" s="5">
        <v>0</v>
      </c>
      <c r="H272" s="5">
        <v>0</v>
      </c>
      <c r="I272" s="5">
        <v>0</v>
      </c>
      <c r="J272" s="5">
        <v>0</v>
      </c>
      <c r="K272" s="5">
        <v>270400000</v>
      </c>
      <c r="L272" s="73">
        <v>1864091</v>
      </c>
      <c r="M272" s="73"/>
      <c r="N272" s="73">
        <v>0</v>
      </c>
      <c r="O272" s="73"/>
      <c r="P272" s="5">
        <v>1864091</v>
      </c>
      <c r="Q272" s="5">
        <v>1864091</v>
      </c>
      <c r="R272" s="74">
        <v>0.6893827662721893</v>
      </c>
      <c r="S272" s="74"/>
      <c r="T272" s="5">
        <v>1864091</v>
      </c>
      <c r="U272" s="5">
        <v>0</v>
      </c>
      <c r="V272" s="5">
        <v>1864091</v>
      </c>
      <c r="W272" s="5">
        <v>1864091</v>
      </c>
      <c r="X272" s="5">
        <v>268535909</v>
      </c>
      <c r="Y272" s="73">
        <v>0</v>
      </c>
      <c r="Z272" s="73"/>
    </row>
    <row r="273" spans="1:26" ht="21" customHeight="1">
      <c r="A273" s="71" t="s">
        <v>429</v>
      </c>
      <c r="B273" s="71"/>
      <c r="C273" s="72" t="s">
        <v>41</v>
      </c>
      <c r="D273" s="72"/>
      <c r="E273" s="4" t="s">
        <v>430</v>
      </c>
      <c r="F273" s="5">
        <v>567840000</v>
      </c>
      <c r="G273" s="5">
        <v>0</v>
      </c>
      <c r="H273" s="5">
        <v>0</v>
      </c>
      <c r="I273" s="5">
        <v>0</v>
      </c>
      <c r="J273" s="5">
        <v>0</v>
      </c>
      <c r="K273" s="5">
        <v>567840000</v>
      </c>
      <c r="L273" s="73">
        <v>567840000</v>
      </c>
      <c r="M273" s="73"/>
      <c r="N273" s="73">
        <v>0</v>
      </c>
      <c r="O273" s="73"/>
      <c r="P273" s="5">
        <v>567840000</v>
      </c>
      <c r="Q273" s="5">
        <v>567840000</v>
      </c>
      <c r="R273" s="74">
        <v>100</v>
      </c>
      <c r="S273" s="74"/>
      <c r="T273" s="5">
        <v>48605379</v>
      </c>
      <c r="U273" s="5">
        <v>0</v>
      </c>
      <c r="V273" s="5">
        <v>48605379</v>
      </c>
      <c r="W273" s="5">
        <v>48605379</v>
      </c>
      <c r="X273" s="5">
        <v>0</v>
      </c>
      <c r="Y273" s="73">
        <v>0</v>
      </c>
      <c r="Z273" s="73"/>
    </row>
    <row r="274" spans="1:26" ht="21" customHeight="1">
      <c r="A274" s="71" t="s">
        <v>431</v>
      </c>
      <c r="B274" s="71"/>
      <c r="C274" s="72"/>
      <c r="D274" s="72"/>
      <c r="E274" s="4" t="s">
        <v>179</v>
      </c>
      <c r="F274" s="5">
        <v>10516419333</v>
      </c>
      <c r="G274" s="5">
        <v>500000000</v>
      </c>
      <c r="H274" s="5">
        <v>0</v>
      </c>
      <c r="I274" s="5">
        <v>0</v>
      </c>
      <c r="J274" s="5">
        <v>0</v>
      </c>
      <c r="K274" s="5">
        <v>11016419333</v>
      </c>
      <c r="L274" s="73">
        <v>2546758694</v>
      </c>
      <c r="M274" s="73"/>
      <c r="N274" s="73">
        <v>0</v>
      </c>
      <c r="O274" s="73"/>
      <c r="P274" s="5">
        <v>2539465269</v>
      </c>
      <c r="Q274" s="5">
        <v>2539465269</v>
      </c>
      <c r="R274" s="74">
        <v>23.051639486824534</v>
      </c>
      <c r="S274" s="74"/>
      <c r="T274" s="5">
        <v>557573690</v>
      </c>
      <c r="U274" s="5">
        <v>0</v>
      </c>
      <c r="V274" s="5">
        <v>405323950</v>
      </c>
      <c r="W274" s="5">
        <v>405323950</v>
      </c>
      <c r="X274" s="5">
        <v>8469660639</v>
      </c>
      <c r="Y274" s="73">
        <v>152249740</v>
      </c>
      <c r="Z274" s="73"/>
    </row>
    <row r="275" spans="1:26" ht="21" customHeight="1">
      <c r="A275" s="71" t="s">
        <v>432</v>
      </c>
      <c r="B275" s="71"/>
      <c r="C275" s="72"/>
      <c r="D275" s="72"/>
      <c r="E275" s="4" t="s">
        <v>182</v>
      </c>
      <c r="F275" s="5">
        <v>10516419333</v>
      </c>
      <c r="G275" s="5">
        <v>500000000</v>
      </c>
      <c r="H275" s="5">
        <v>0</v>
      </c>
      <c r="I275" s="5">
        <v>0</v>
      </c>
      <c r="J275" s="5">
        <v>0</v>
      </c>
      <c r="K275" s="5">
        <v>11016419333</v>
      </c>
      <c r="L275" s="73">
        <v>2546758694</v>
      </c>
      <c r="M275" s="73"/>
      <c r="N275" s="73">
        <v>0</v>
      </c>
      <c r="O275" s="73"/>
      <c r="P275" s="5">
        <v>2539465269</v>
      </c>
      <c r="Q275" s="5">
        <v>2539465269</v>
      </c>
      <c r="R275" s="74">
        <v>23.051639486824534</v>
      </c>
      <c r="S275" s="74"/>
      <c r="T275" s="5">
        <v>557573690</v>
      </c>
      <c r="U275" s="5">
        <v>0</v>
      </c>
      <c r="V275" s="5">
        <v>405323950</v>
      </c>
      <c r="W275" s="5">
        <v>405323950</v>
      </c>
      <c r="X275" s="5">
        <v>8469660639</v>
      </c>
      <c r="Y275" s="73">
        <v>152249740</v>
      </c>
      <c r="Z275" s="73"/>
    </row>
    <row r="276" spans="1:26" ht="28.5" customHeight="1">
      <c r="A276" s="71" t="s">
        <v>433</v>
      </c>
      <c r="B276" s="71"/>
      <c r="C276" s="72"/>
      <c r="D276" s="72"/>
      <c r="E276" s="4" t="s">
        <v>434</v>
      </c>
      <c r="F276" s="5">
        <v>5361137944</v>
      </c>
      <c r="G276" s="5">
        <v>500000000</v>
      </c>
      <c r="H276" s="5">
        <v>0</v>
      </c>
      <c r="I276" s="5">
        <v>0</v>
      </c>
      <c r="J276" s="5">
        <v>0</v>
      </c>
      <c r="K276" s="5">
        <v>5861137944</v>
      </c>
      <c r="L276" s="73">
        <v>224466812</v>
      </c>
      <c r="M276" s="73"/>
      <c r="N276" s="73">
        <v>0</v>
      </c>
      <c r="O276" s="73"/>
      <c r="P276" s="5">
        <v>224466812</v>
      </c>
      <c r="Q276" s="5">
        <v>224466812</v>
      </c>
      <c r="R276" s="74">
        <v>3.8297479797380456</v>
      </c>
      <c r="S276" s="74"/>
      <c r="T276" s="5">
        <v>224045393</v>
      </c>
      <c r="U276" s="5">
        <v>0</v>
      </c>
      <c r="V276" s="5">
        <v>216735824</v>
      </c>
      <c r="W276" s="5">
        <v>216735824</v>
      </c>
      <c r="X276" s="5">
        <v>5636671132</v>
      </c>
      <c r="Y276" s="73">
        <v>7309569</v>
      </c>
      <c r="Z276" s="73"/>
    </row>
    <row r="277" spans="1:26" ht="45.75" customHeight="1">
      <c r="A277" s="71" t="s">
        <v>435</v>
      </c>
      <c r="B277" s="71"/>
      <c r="C277" s="72" t="s">
        <v>41</v>
      </c>
      <c r="D277" s="72"/>
      <c r="E277" s="4" t="s">
        <v>436</v>
      </c>
      <c r="F277" s="5">
        <v>4046762345</v>
      </c>
      <c r="G277" s="5">
        <v>0</v>
      </c>
      <c r="H277" s="5">
        <v>0</v>
      </c>
      <c r="I277" s="5">
        <v>0</v>
      </c>
      <c r="J277" s="5">
        <v>0</v>
      </c>
      <c r="K277" s="5">
        <v>4046762345</v>
      </c>
      <c r="L277" s="73">
        <v>0</v>
      </c>
      <c r="M277" s="73"/>
      <c r="N277" s="73">
        <v>0</v>
      </c>
      <c r="O277" s="73"/>
      <c r="P277" s="5">
        <v>0</v>
      </c>
      <c r="Q277" s="5">
        <v>0</v>
      </c>
      <c r="R277" s="74">
        <v>0</v>
      </c>
      <c r="S277" s="74"/>
      <c r="T277" s="5">
        <v>0</v>
      </c>
      <c r="U277" s="5">
        <v>0</v>
      </c>
      <c r="V277" s="5">
        <v>0</v>
      </c>
      <c r="W277" s="5">
        <v>0</v>
      </c>
      <c r="X277" s="5">
        <v>4046762345</v>
      </c>
      <c r="Y277" s="73">
        <v>0</v>
      </c>
      <c r="Z277" s="73"/>
    </row>
    <row r="278" spans="1:26" ht="27.75" customHeight="1">
      <c r="A278" s="71" t="s">
        <v>437</v>
      </c>
      <c r="B278" s="71"/>
      <c r="C278" s="72" t="s">
        <v>41</v>
      </c>
      <c r="D278" s="72"/>
      <c r="E278" s="4" t="s">
        <v>438</v>
      </c>
      <c r="F278" s="5">
        <v>156000000</v>
      </c>
      <c r="G278" s="5">
        <v>0</v>
      </c>
      <c r="H278" s="5">
        <v>0</v>
      </c>
      <c r="I278" s="5">
        <v>0</v>
      </c>
      <c r="J278" s="5">
        <v>0</v>
      </c>
      <c r="K278" s="5">
        <v>156000000</v>
      </c>
      <c r="L278" s="73">
        <v>1058788</v>
      </c>
      <c r="M278" s="73"/>
      <c r="N278" s="73">
        <v>0</v>
      </c>
      <c r="O278" s="73"/>
      <c r="P278" s="5">
        <v>1058788</v>
      </c>
      <c r="Q278" s="5">
        <v>1058788</v>
      </c>
      <c r="R278" s="74">
        <v>0.6787102564102564</v>
      </c>
      <c r="S278" s="74"/>
      <c r="T278" s="5">
        <v>637369</v>
      </c>
      <c r="U278" s="5">
        <v>0</v>
      </c>
      <c r="V278" s="5">
        <v>0</v>
      </c>
      <c r="W278" s="5">
        <v>0</v>
      </c>
      <c r="X278" s="5">
        <v>154941212</v>
      </c>
      <c r="Y278" s="73">
        <v>637369</v>
      </c>
      <c r="Z278" s="73"/>
    </row>
    <row r="279" spans="1:26" ht="21.75" customHeight="1">
      <c r="A279" s="71" t="s">
        <v>439</v>
      </c>
      <c r="B279" s="71"/>
      <c r="C279" s="72" t="s">
        <v>41</v>
      </c>
      <c r="D279" s="72"/>
      <c r="E279" s="4" t="s">
        <v>440</v>
      </c>
      <c r="F279" s="5">
        <v>52000000</v>
      </c>
      <c r="G279" s="5">
        <v>0</v>
      </c>
      <c r="H279" s="5">
        <v>0</v>
      </c>
      <c r="I279" s="5">
        <v>0</v>
      </c>
      <c r="J279" s="5">
        <v>0</v>
      </c>
      <c r="K279" s="5">
        <v>52000000</v>
      </c>
      <c r="L279" s="73">
        <v>0</v>
      </c>
      <c r="M279" s="73"/>
      <c r="N279" s="73">
        <v>0</v>
      </c>
      <c r="O279" s="73"/>
      <c r="P279" s="5">
        <v>0</v>
      </c>
      <c r="Q279" s="5">
        <v>0</v>
      </c>
      <c r="R279" s="74">
        <v>0</v>
      </c>
      <c r="S279" s="74"/>
      <c r="T279" s="5">
        <v>0</v>
      </c>
      <c r="U279" s="5">
        <v>0</v>
      </c>
      <c r="V279" s="5">
        <v>0</v>
      </c>
      <c r="W279" s="5">
        <v>0</v>
      </c>
      <c r="X279" s="5">
        <v>52000000</v>
      </c>
      <c r="Y279" s="73">
        <v>0</v>
      </c>
      <c r="Z279" s="73"/>
    </row>
    <row r="280" spans="1:26" ht="27.75" customHeight="1">
      <c r="A280" s="71" t="s">
        <v>441</v>
      </c>
      <c r="B280" s="71"/>
      <c r="C280" s="72" t="s">
        <v>41</v>
      </c>
      <c r="D280" s="72"/>
      <c r="E280" s="4" t="s">
        <v>442</v>
      </c>
      <c r="F280" s="5">
        <v>164384849</v>
      </c>
      <c r="G280" s="5">
        <v>0</v>
      </c>
      <c r="H280" s="5">
        <v>0</v>
      </c>
      <c r="I280" s="5">
        <v>0</v>
      </c>
      <c r="J280" s="5">
        <v>0</v>
      </c>
      <c r="K280" s="5">
        <v>164384849</v>
      </c>
      <c r="L280" s="73">
        <v>0</v>
      </c>
      <c r="M280" s="73"/>
      <c r="N280" s="73">
        <v>0</v>
      </c>
      <c r="O280" s="73"/>
      <c r="P280" s="5">
        <v>0</v>
      </c>
      <c r="Q280" s="5">
        <v>0</v>
      </c>
      <c r="R280" s="74">
        <v>0</v>
      </c>
      <c r="S280" s="74"/>
      <c r="T280" s="5">
        <v>0</v>
      </c>
      <c r="U280" s="5">
        <v>0</v>
      </c>
      <c r="V280" s="5">
        <v>0</v>
      </c>
      <c r="W280" s="5">
        <v>0</v>
      </c>
      <c r="X280" s="5">
        <v>164384849</v>
      </c>
      <c r="Y280" s="73">
        <v>0</v>
      </c>
      <c r="Z280" s="73"/>
    </row>
    <row r="281" spans="1:26" ht="28.5" customHeight="1">
      <c r="A281" s="71" t="s">
        <v>443</v>
      </c>
      <c r="B281" s="71"/>
      <c r="C281" s="72" t="s">
        <v>41</v>
      </c>
      <c r="D281" s="72"/>
      <c r="E281" s="4" t="s">
        <v>444</v>
      </c>
      <c r="F281" s="5">
        <v>941990750</v>
      </c>
      <c r="G281" s="5">
        <v>0</v>
      </c>
      <c r="H281" s="5">
        <v>0</v>
      </c>
      <c r="I281" s="5">
        <v>0</v>
      </c>
      <c r="J281" s="5">
        <v>0</v>
      </c>
      <c r="K281" s="5">
        <v>941990750</v>
      </c>
      <c r="L281" s="73">
        <v>0</v>
      </c>
      <c r="M281" s="73"/>
      <c r="N281" s="73">
        <v>0</v>
      </c>
      <c r="O281" s="73"/>
      <c r="P281" s="5">
        <v>0</v>
      </c>
      <c r="Q281" s="5">
        <v>0</v>
      </c>
      <c r="R281" s="74">
        <v>0</v>
      </c>
      <c r="S281" s="74"/>
      <c r="T281" s="5">
        <v>0</v>
      </c>
      <c r="U281" s="5">
        <v>0</v>
      </c>
      <c r="V281" s="5">
        <v>0</v>
      </c>
      <c r="W281" s="5">
        <v>0</v>
      </c>
      <c r="X281" s="5">
        <v>941990750</v>
      </c>
      <c r="Y281" s="73">
        <v>0</v>
      </c>
      <c r="Z281" s="73"/>
    </row>
    <row r="282" spans="1:26" ht="28.5" customHeight="1">
      <c r="A282" s="71" t="s">
        <v>445</v>
      </c>
      <c r="B282" s="71"/>
      <c r="C282" s="72" t="s">
        <v>41</v>
      </c>
      <c r="D282" s="72"/>
      <c r="E282" s="4" t="s">
        <v>446</v>
      </c>
      <c r="F282" s="5">
        <v>0</v>
      </c>
      <c r="G282" s="5">
        <v>500000000</v>
      </c>
      <c r="H282" s="5">
        <v>0</v>
      </c>
      <c r="I282" s="5">
        <v>0</v>
      </c>
      <c r="J282" s="5">
        <v>0</v>
      </c>
      <c r="K282" s="5">
        <v>500000000</v>
      </c>
      <c r="L282" s="73">
        <v>223408024</v>
      </c>
      <c r="M282" s="73"/>
      <c r="N282" s="73">
        <v>0</v>
      </c>
      <c r="O282" s="73"/>
      <c r="P282" s="5">
        <v>223408024</v>
      </c>
      <c r="Q282" s="5">
        <v>223408024</v>
      </c>
      <c r="R282" s="74">
        <v>44.6816048</v>
      </c>
      <c r="S282" s="74"/>
      <c r="T282" s="5">
        <v>223408024</v>
      </c>
      <c r="U282" s="5">
        <v>0</v>
      </c>
      <c r="V282" s="5">
        <v>216735824</v>
      </c>
      <c r="W282" s="5">
        <v>216735824</v>
      </c>
      <c r="X282" s="5">
        <v>276591976</v>
      </c>
      <c r="Y282" s="73">
        <v>6672200</v>
      </c>
      <c r="Z282" s="73"/>
    </row>
    <row r="283" spans="1:26" ht="21" customHeight="1">
      <c r="A283" s="71" t="s">
        <v>447</v>
      </c>
      <c r="B283" s="71"/>
      <c r="C283" s="72"/>
      <c r="D283" s="72"/>
      <c r="E283" s="4" t="s">
        <v>448</v>
      </c>
      <c r="F283" s="5">
        <v>5155281389</v>
      </c>
      <c r="G283" s="5">
        <v>0</v>
      </c>
      <c r="H283" s="5">
        <v>0</v>
      </c>
      <c r="I283" s="5">
        <v>0</v>
      </c>
      <c r="J283" s="5">
        <v>0</v>
      </c>
      <c r="K283" s="5">
        <v>5155281389</v>
      </c>
      <c r="L283" s="73">
        <v>2322291882</v>
      </c>
      <c r="M283" s="73"/>
      <c r="N283" s="73">
        <v>0</v>
      </c>
      <c r="O283" s="73"/>
      <c r="P283" s="5">
        <v>2314998457</v>
      </c>
      <c r="Q283" s="5">
        <v>2314998457</v>
      </c>
      <c r="R283" s="74">
        <v>44.90537532906722</v>
      </c>
      <c r="S283" s="74"/>
      <c r="T283" s="5">
        <v>333528297</v>
      </c>
      <c r="U283" s="5">
        <v>0</v>
      </c>
      <c r="V283" s="5">
        <v>188588126</v>
      </c>
      <c r="W283" s="5">
        <v>188588126</v>
      </c>
      <c r="X283" s="5">
        <v>2832989507</v>
      </c>
      <c r="Y283" s="73">
        <v>144940171</v>
      </c>
      <c r="Z283" s="73"/>
    </row>
    <row r="284" spans="1:26" ht="21" customHeight="1">
      <c r="A284" s="71" t="s">
        <v>449</v>
      </c>
      <c r="B284" s="71"/>
      <c r="C284" s="72" t="s">
        <v>41</v>
      </c>
      <c r="D284" s="72"/>
      <c r="E284" s="4" t="s">
        <v>450</v>
      </c>
      <c r="F284" s="5">
        <v>1965485277</v>
      </c>
      <c r="G284" s="5">
        <v>0</v>
      </c>
      <c r="H284" s="5">
        <v>0</v>
      </c>
      <c r="I284" s="5">
        <v>0</v>
      </c>
      <c r="J284" s="5">
        <v>0</v>
      </c>
      <c r="K284" s="5">
        <v>1965485277</v>
      </c>
      <c r="L284" s="73">
        <v>100889042</v>
      </c>
      <c r="M284" s="73"/>
      <c r="N284" s="73">
        <v>0</v>
      </c>
      <c r="O284" s="73"/>
      <c r="P284" s="5">
        <v>100889042</v>
      </c>
      <c r="Q284" s="5">
        <v>100889042</v>
      </c>
      <c r="R284" s="74">
        <v>5.133034736031757</v>
      </c>
      <c r="S284" s="74"/>
      <c r="T284" s="5">
        <v>92847792</v>
      </c>
      <c r="U284" s="5">
        <v>0</v>
      </c>
      <c r="V284" s="5">
        <v>8626670</v>
      </c>
      <c r="W284" s="5">
        <v>8626670</v>
      </c>
      <c r="X284" s="5">
        <v>1864596235</v>
      </c>
      <c r="Y284" s="73">
        <v>84221122</v>
      </c>
      <c r="Z284" s="73"/>
    </row>
    <row r="285" spans="1:26" ht="21" customHeight="1">
      <c r="A285" s="71" t="s">
        <v>451</v>
      </c>
      <c r="B285" s="71"/>
      <c r="C285" s="72" t="s">
        <v>41</v>
      </c>
      <c r="D285" s="72"/>
      <c r="E285" s="4" t="s">
        <v>452</v>
      </c>
      <c r="F285" s="5">
        <v>2764399397</v>
      </c>
      <c r="G285" s="5">
        <v>0</v>
      </c>
      <c r="H285" s="5">
        <v>0</v>
      </c>
      <c r="I285" s="5">
        <v>0</v>
      </c>
      <c r="J285" s="5">
        <v>0</v>
      </c>
      <c r="K285" s="5">
        <v>2764399397</v>
      </c>
      <c r="L285" s="73">
        <v>2000035691</v>
      </c>
      <c r="M285" s="73"/>
      <c r="N285" s="73">
        <v>0</v>
      </c>
      <c r="O285" s="73"/>
      <c r="P285" s="5">
        <v>1993439427</v>
      </c>
      <c r="Q285" s="5">
        <v>1993439427</v>
      </c>
      <c r="R285" s="74">
        <v>72.11112219035114</v>
      </c>
      <c r="S285" s="74"/>
      <c r="T285" s="5">
        <v>22458898</v>
      </c>
      <c r="U285" s="5">
        <v>0</v>
      </c>
      <c r="V285" s="5">
        <v>4866266</v>
      </c>
      <c r="W285" s="5">
        <v>4866266</v>
      </c>
      <c r="X285" s="5">
        <v>764363706</v>
      </c>
      <c r="Y285" s="73">
        <v>17592632</v>
      </c>
      <c r="Z285" s="73"/>
    </row>
    <row r="286" spans="1:26" ht="21" customHeight="1">
      <c r="A286" s="71" t="s">
        <v>453</v>
      </c>
      <c r="B286" s="71"/>
      <c r="C286" s="72" t="s">
        <v>41</v>
      </c>
      <c r="D286" s="72"/>
      <c r="E286" s="4" t="s">
        <v>454</v>
      </c>
      <c r="F286" s="5">
        <v>303112298</v>
      </c>
      <c r="G286" s="5">
        <v>0</v>
      </c>
      <c r="H286" s="5">
        <v>0</v>
      </c>
      <c r="I286" s="5">
        <v>0</v>
      </c>
      <c r="J286" s="5">
        <v>0</v>
      </c>
      <c r="K286" s="5">
        <v>303112298</v>
      </c>
      <c r="L286" s="73">
        <v>221367149</v>
      </c>
      <c r="M286" s="73"/>
      <c r="N286" s="73">
        <v>0</v>
      </c>
      <c r="O286" s="73"/>
      <c r="P286" s="5">
        <v>220669988</v>
      </c>
      <c r="Q286" s="5">
        <v>220669988</v>
      </c>
      <c r="R286" s="74">
        <v>72.80139719042347</v>
      </c>
      <c r="S286" s="74"/>
      <c r="T286" s="5">
        <v>218221607</v>
      </c>
      <c r="U286" s="5">
        <v>0</v>
      </c>
      <c r="V286" s="5">
        <v>175095190</v>
      </c>
      <c r="W286" s="5">
        <v>175095190</v>
      </c>
      <c r="X286" s="5">
        <v>81745149</v>
      </c>
      <c r="Y286" s="73">
        <v>43126417</v>
      </c>
      <c r="Z286" s="73"/>
    </row>
    <row r="287" spans="1:26" ht="36.75" customHeight="1">
      <c r="A287" s="71" t="s">
        <v>455</v>
      </c>
      <c r="B287" s="71"/>
      <c r="C287" s="72" t="s">
        <v>41</v>
      </c>
      <c r="D287" s="72"/>
      <c r="E287" s="4" t="s">
        <v>456</v>
      </c>
      <c r="F287" s="5">
        <v>122284417</v>
      </c>
      <c r="G287" s="5">
        <v>0</v>
      </c>
      <c r="H287" s="5">
        <v>0</v>
      </c>
      <c r="I287" s="5">
        <v>0</v>
      </c>
      <c r="J287" s="5">
        <v>0</v>
      </c>
      <c r="K287" s="5">
        <v>122284417</v>
      </c>
      <c r="L287" s="73">
        <v>0</v>
      </c>
      <c r="M287" s="73"/>
      <c r="N287" s="73">
        <v>0</v>
      </c>
      <c r="O287" s="73"/>
      <c r="P287" s="5">
        <v>0</v>
      </c>
      <c r="Q287" s="5">
        <v>0</v>
      </c>
      <c r="R287" s="74">
        <v>0</v>
      </c>
      <c r="S287" s="74"/>
      <c r="T287" s="5">
        <v>0</v>
      </c>
      <c r="U287" s="5">
        <v>0</v>
      </c>
      <c r="V287" s="5">
        <v>0</v>
      </c>
      <c r="W287" s="5">
        <v>0</v>
      </c>
      <c r="X287" s="5">
        <v>122284417</v>
      </c>
      <c r="Y287" s="73">
        <v>0</v>
      </c>
      <c r="Z287" s="73"/>
    </row>
    <row r="288" spans="1:26" ht="37.5" customHeight="1">
      <c r="A288" s="71" t="s">
        <v>457</v>
      </c>
      <c r="B288" s="71"/>
      <c r="C288" s="72"/>
      <c r="D288" s="72"/>
      <c r="E288" s="4" t="s">
        <v>247</v>
      </c>
      <c r="F288" s="5">
        <v>0</v>
      </c>
      <c r="G288" s="5">
        <v>0</v>
      </c>
      <c r="H288" s="5">
        <v>0</v>
      </c>
      <c r="I288" s="5">
        <v>90911921</v>
      </c>
      <c r="J288" s="5">
        <v>0</v>
      </c>
      <c r="K288" s="5">
        <v>90911921</v>
      </c>
      <c r="L288" s="73">
        <v>90911921</v>
      </c>
      <c r="M288" s="73"/>
      <c r="N288" s="73">
        <v>0</v>
      </c>
      <c r="O288" s="73"/>
      <c r="P288" s="5">
        <v>90911921</v>
      </c>
      <c r="Q288" s="5">
        <v>90911921</v>
      </c>
      <c r="R288" s="74">
        <v>100</v>
      </c>
      <c r="S288" s="74"/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73">
        <v>0</v>
      </c>
      <c r="Z288" s="73"/>
    </row>
    <row r="289" spans="1:26" ht="36.75" customHeight="1">
      <c r="A289" s="71" t="s">
        <v>458</v>
      </c>
      <c r="B289" s="71"/>
      <c r="C289" s="72"/>
      <c r="D289" s="72"/>
      <c r="E289" s="4" t="s">
        <v>247</v>
      </c>
      <c r="F289" s="5">
        <v>0</v>
      </c>
      <c r="G289" s="5">
        <v>0</v>
      </c>
      <c r="H289" s="5">
        <v>0</v>
      </c>
      <c r="I289" s="5">
        <v>90911921</v>
      </c>
      <c r="J289" s="5">
        <v>0</v>
      </c>
      <c r="K289" s="5">
        <v>90911921</v>
      </c>
      <c r="L289" s="73">
        <v>90911921</v>
      </c>
      <c r="M289" s="73"/>
      <c r="N289" s="73">
        <v>0</v>
      </c>
      <c r="O289" s="73"/>
      <c r="P289" s="5">
        <v>90911921</v>
      </c>
      <c r="Q289" s="5">
        <v>90911921</v>
      </c>
      <c r="R289" s="74">
        <v>100</v>
      </c>
      <c r="S289" s="74"/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73">
        <v>0</v>
      </c>
      <c r="Z289" s="73"/>
    </row>
    <row r="290" spans="1:26" ht="36.75" customHeight="1">
      <c r="A290" s="71" t="s">
        <v>459</v>
      </c>
      <c r="B290" s="71"/>
      <c r="C290" s="72"/>
      <c r="D290" s="72"/>
      <c r="E290" s="4" t="s">
        <v>247</v>
      </c>
      <c r="F290" s="5">
        <v>0</v>
      </c>
      <c r="G290" s="5">
        <v>0</v>
      </c>
      <c r="H290" s="5">
        <v>0</v>
      </c>
      <c r="I290" s="5">
        <v>90911921</v>
      </c>
      <c r="J290" s="5">
        <v>0</v>
      </c>
      <c r="K290" s="5">
        <v>90911921</v>
      </c>
      <c r="L290" s="73">
        <v>90911921</v>
      </c>
      <c r="M290" s="73"/>
      <c r="N290" s="73">
        <v>0</v>
      </c>
      <c r="O290" s="73"/>
      <c r="P290" s="5">
        <v>90911921</v>
      </c>
      <c r="Q290" s="5">
        <v>90911921</v>
      </c>
      <c r="R290" s="74">
        <v>100</v>
      </c>
      <c r="S290" s="74"/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73">
        <v>0</v>
      </c>
      <c r="Z290" s="73"/>
    </row>
    <row r="291" spans="1:26" ht="36.75" customHeight="1">
      <c r="A291" s="71" t="s">
        <v>460</v>
      </c>
      <c r="B291" s="71"/>
      <c r="C291" s="72"/>
      <c r="D291" s="72"/>
      <c r="E291" s="4" t="s">
        <v>247</v>
      </c>
      <c r="F291" s="5">
        <v>0</v>
      </c>
      <c r="G291" s="5">
        <v>0</v>
      </c>
      <c r="H291" s="5">
        <v>0</v>
      </c>
      <c r="I291" s="5">
        <v>90911921</v>
      </c>
      <c r="J291" s="5">
        <v>0</v>
      </c>
      <c r="K291" s="5">
        <v>90911921</v>
      </c>
      <c r="L291" s="73">
        <v>90911921</v>
      </c>
      <c r="M291" s="73"/>
      <c r="N291" s="73">
        <v>0</v>
      </c>
      <c r="O291" s="73"/>
      <c r="P291" s="5">
        <v>90911921</v>
      </c>
      <c r="Q291" s="5">
        <v>90911921</v>
      </c>
      <c r="R291" s="74">
        <v>100</v>
      </c>
      <c r="S291" s="74"/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73">
        <v>0</v>
      </c>
      <c r="Z291" s="73"/>
    </row>
    <row r="292" spans="1:26" ht="36.75" customHeight="1">
      <c r="A292" s="71" t="s">
        <v>461</v>
      </c>
      <c r="B292" s="71"/>
      <c r="C292" s="72" t="s">
        <v>41</v>
      </c>
      <c r="D292" s="72"/>
      <c r="E292" s="4" t="s">
        <v>247</v>
      </c>
      <c r="F292" s="5">
        <v>0</v>
      </c>
      <c r="G292" s="5">
        <v>0</v>
      </c>
      <c r="H292" s="5">
        <v>0</v>
      </c>
      <c r="I292" s="5">
        <v>90911921</v>
      </c>
      <c r="J292" s="5">
        <v>0</v>
      </c>
      <c r="K292" s="5">
        <v>90911921</v>
      </c>
      <c r="L292" s="73">
        <v>90911921</v>
      </c>
      <c r="M292" s="73"/>
      <c r="N292" s="73">
        <v>0</v>
      </c>
      <c r="O292" s="73"/>
      <c r="P292" s="5">
        <v>90911921</v>
      </c>
      <c r="Q292" s="5">
        <v>90911921</v>
      </c>
      <c r="R292" s="74">
        <v>100</v>
      </c>
      <c r="S292" s="74"/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73">
        <v>0</v>
      </c>
      <c r="Z292" s="73"/>
    </row>
    <row r="293" spans="1:26" ht="21" customHeight="1">
      <c r="A293" s="71" t="s">
        <v>462</v>
      </c>
      <c r="B293" s="71"/>
      <c r="C293" s="72"/>
      <c r="D293" s="72"/>
      <c r="E293" s="4" t="s">
        <v>90</v>
      </c>
      <c r="F293" s="5">
        <v>2721724180</v>
      </c>
      <c r="G293" s="5">
        <v>0</v>
      </c>
      <c r="H293" s="5">
        <v>0</v>
      </c>
      <c r="I293" s="5">
        <v>14821312</v>
      </c>
      <c r="J293" s="5">
        <v>0</v>
      </c>
      <c r="K293" s="5">
        <v>2736545492</v>
      </c>
      <c r="L293" s="73">
        <v>67328414</v>
      </c>
      <c r="M293" s="73"/>
      <c r="N293" s="73">
        <v>0</v>
      </c>
      <c r="O293" s="73"/>
      <c r="P293" s="5">
        <v>14821312</v>
      </c>
      <c r="Q293" s="5">
        <v>14821312</v>
      </c>
      <c r="R293" s="74">
        <v>0.5416066366639448</v>
      </c>
      <c r="S293" s="74"/>
      <c r="T293" s="5">
        <v>0</v>
      </c>
      <c r="U293" s="5">
        <v>0</v>
      </c>
      <c r="V293" s="5">
        <v>0</v>
      </c>
      <c r="W293" s="5">
        <v>0</v>
      </c>
      <c r="X293" s="5">
        <v>2669217078</v>
      </c>
      <c r="Y293" s="73">
        <v>0</v>
      </c>
      <c r="Z293" s="73"/>
    </row>
    <row r="294" spans="1:26" ht="45" customHeight="1">
      <c r="A294" s="71" t="s">
        <v>463</v>
      </c>
      <c r="B294" s="71"/>
      <c r="C294" s="72"/>
      <c r="D294" s="72"/>
      <c r="E294" s="4" t="s">
        <v>92</v>
      </c>
      <c r="F294" s="5">
        <v>2721724180</v>
      </c>
      <c r="G294" s="5">
        <v>0</v>
      </c>
      <c r="H294" s="5">
        <v>0</v>
      </c>
      <c r="I294" s="5">
        <v>0</v>
      </c>
      <c r="J294" s="5">
        <v>0</v>
      </c>
      <c r="K294" s="5">
        <v>2721724180</v>
      </c>
      <c r="L294" s="73">
        <v>52507102</v>
      </c>
      <c r="M294" s="73"/>
      <c r="N294" s="73">
        <v>0</v>
      </c>
      <c r="O294" s="73"/>
      <c r="P294" s="5">
        <v>0</v>
      </c>
      <c r="Q294" s="5">
        <v>0</v>
      </c>
      <c r="R294" s="74">
        <v>0</v>
      </c>
      <c r="S294" s="74"/>
      <c r="T294" s="5">
        <v>0</v>
      </c>
      <c r="U294" s="5">
        <v>0</v>
      </c>
      <c r="V294" s="5">
        <v>0</v>
      </c>
      <c r="W294" s="5">
        <v>0</v>
      </c>
      <c r="X294" s="5">
        <v>2669217078</v>
      </c>
      <c r="Y294" s="73">
        <v>0</v>
      </c>
      <c r="Z294" s="73"/>
    </row>
    <row r="295" spans="1:26" ht="45.75" customHeight="1">
      <c r="A295" s="71" t="s">
        <v>464</v>
      </c>
      <c r="B295" s="71"/>
      <c r="C295" s="72"/>
      <c r="D295" s="72"/>
      <c r="E295" s="4" t="s">
        <v>94</v>
      </c>
      <c r="F295" s="5">
        <v>2721724180</v>
      </c>
      <c r="G295" s="5">
        <v>0</v>
      </c>
      <c r="H295" s="5">
        <v>0</v>
      </c>
      <c r="I295" s="5">
        <v>0</v>
      </c>
      <c r="J295" s="5">
        <v>0</v>
      </c>
      <c r="K295" s="5">
        <v>2721724180</v>
      </c>
      <c r="L295" s="73">
        <v>52507102</v>
      </c>
      <c r="M295" s="73"/>
      <c r="N295" s="73">
        <v>0</v>
      </c>
      <c r="O295" s="73"/>
      <c r="P295" s="5">
        <v>0</v>
      </c>
      <c r="Q295" s="5">
        <v>0</v>
      </c>
      <c r="R295" s="74">
        <v>0</v>
      </c>
      <c r="S295" s="74"/>
      <c r="T295" s="5">
        <v>0</v>
      </c>
      <c r="U295" s="5">
        <v>0</v>
      </c>
      <c r="V295" s="5">
        <v>0</v>
      </c>
      <c r="W295" s="5">
        <v>0</v>
      </c>
      <c r="X295" s="5">
        <v>2669217078</v>
      </c>
      <c r="Y295" s="73">
        <v>0</v>
      </c>
      <c r="Z295" s="73"/>
    </row>
    <row r="296" spans="1:26" ht="78.75" customHeight="1">
      <c r="A296" s="71" t="s">
        <v>465</v>
      </c>
      <c r="B296" s="71"/>
      <c r="C296" s="72"/>
      <c r="D296" s="72"/>
      <c r="E296" s="4" t="s">
        <v>191</v>
      </c>
      <c r="F296" s="5">
        <v>2721724180</v>
      </c>
      <c r="G296" s="5">
        <v>0</v>
      </c>
      <c r="H296" s="5">
        <v>0</v>
      </c>
      <c r="I296" s="5">
        <v>0</v>
      </c>
      <c r="J296" s="5">
        <v>0</v>
      </c>
      <c r="K296" s="5">
        <v>2721724180</v>
      </c>
      <c r="L296" s="73">
        <v>52507102</v>
      </c>
      <c r="M296" s="73"/>
      <c r="N296" s="73">
        <v>0</v>
      </c>
      <c r="O296" s="73"/>
      <c r="P296" s="5">
        <v>0</v>
      </c>
      <c r="Q296" s="5">
        <v>0</v>
      </c>
      <c r="R296" s="74">
        <v>0</v>
      </c>
      <c r="S296" s="74"/>
      <c r="T296" s="5">
        <v>0</v>
      </c>
      <c r="U296" s="5">
        <v>0</v>
      </c>
      <c r="V296" s="5">
        <v>0</v>
      </c>
      <c r="W296" s="5">
        <v>0</v>
      </c>
      <c r="X296" s="5">
        <v>2669217078</v>
      </c>
      <c r="Y296" s="73">
        <v>0</v>
      </c>
      <c r="Z296" s="73"/>
    </row>
    <row r="297" spans="1:26" ht="28.5" customHeight="1">
      <c r="A297" s="71" t="s">
        <v>466</v>
      </c>
      <c r="B297" s="71"/>
      <c r="C297" s="72"/>
      <c r="D297" s="72"/>
      <c r="E297" s="4" t="s">
        <v>467</v>
      </c>
      <c r="F297" s="5">
        <v>1540000000</v>
      </c>
      <c r="G297" s="5">
        <v>0</v>
      </c>
      <c r="H297" s="5">
        <v>0</v>
      </c>
      <c r="I297" s="5">
        <v>0</v>
      </c>
      <c r="J297" s="5">
        <v>0</v>
      </c>
      <c r="K297" s="5">
        <v>1540000000</v>
      </c>
      <c r="L297" s="73">
        <v>52507102</v>
      </c>
      <c r="M297" s="73"/>
      <c r="N297" s="73">
        <v>0</v>
      </c>
      <c r="O297" s="73"/>
      <c r="P297" s="5">
        <v>0</v>
      </c>
      <c r="Q297" s="5">
        <v>0</v>
      </c>
      <c r="R297" s="74">
        <v>0</v>
      </c>
      <c r="S297" s="74"/>
      <c r="T297" s="5">
        <v>0</v>
      </c>
      <c r="U297" s="5">
        <v>0</v>
      </c>
      <c r="V297" s="5">
        <v>0</v>
      </c>
      <c r="W297" s="5">
        <v>0</v>
      </c>
      <c r="X297" s="5">
        <v>1487492898</v>
      </c>
      <c r="Y297" s="73">
        <v>0</v>
      </c>
      <c r="Z297" s="73"/>
    </row>
    <row r="298" spans="1:26" ht="28.5" customHeight="1">
      <c r="A298" s="71" t="s">
        <v>468</v>
      </c>
      <c r="B298" s="71"/>
      <c r="C298" s="72" t="s">
        <v>100</v>
      </c>
      <c r="D298" s="72"/>
      <c r="E298" s="4" t="s">
        <v>469</v>
      </c>
      <c r="F298" s="5">
        <v>1000000000</v>
      </c>
      <c r="G298" s="5">
        <v>0</v>
      </c>
      <c r="H298" s="5">
        <v>0</v>
      </c>
      <c r="I298" s="5">
        <v>0</v>
      </c>
      <c r="J298" s="5">
        <v>0</v>
      </c>
      <c r="K298" s="5">
        <v>1000000000</v>
      </c>
      <c r="L298" s="73">
        <v>0</v>
      </c>
      <c r="M298" s="73"/>
      <c r="N298" s="73">
        <v>0</v>
      </c>
      <c r="O298" s="73"/>
      <c r="P298" s="5">
        <v>0</v>
      </c>
      <c r="Q298" s="5">
        <v>0</v>
      </c>
      <c r="R298" s="74">
        <v>0</v>
      </c>
      <c r="S298" s="74"/>
      <c r="T298" s="5">
        <v>0</v>
      </c>
      <c r="U298" s="5">
        <v>0</v>
      </c>
      <c r="V298" s="5">
        <v>0</v>
      </c>
      <c r="W298" s="5">
        <v>0</v>
      </c>
      <c r="X298" s="5">
        <v>1000000000</v>
      </c>
      <c r="Y298" s="73">
        <v>0</v>
      </c>
      <c r="Z298" s="73"/>
    </row>
    <row r="299" spans="1:26" ht="21" customHeight="1">
      <c r="A299" s="71" t="s">
        <v>470</v>
      </c>
      <c r="B299" s="71"/>
      <c r="C299" s="72" t="s">
        <v>100</v>
      </c>
      <c r="D299" s="72"/>
      <c r="E299" s="4" t="s">
        <v>471</v>
      </c>
      <c r="F299" s="5">
        <v>540000000</v>
      </c>
      <c r="G299" s="5">
        <v>0</v>
      </c>
      <c r="H299" s="5">
        <v>0</v>
      </c>
      <c r="I299" s="5">
        <v>0</v>
      </c>
      <c r="J299" s="5">
        <v>0</v>
      </c>
      <c r="K299" s="5">
        <v>540000000</v>
      </c>
      <c r="L299" s="73">
        <v>52507102</v>
      </c>
      <c r="M299" s="73"/>
      <c r="N299" s="73">
        <v>0</v>
      </c>
      <c r="O299" s="73"/>
      <c r="P299" s="5">
        <v>0</v>
      </c>
      <c r="Q299" s="5">
        <v>0</v>
      </c>
      <c r="R299" s="74">
        <v>0</v>
      </c>
      <c r="S299" s="74"/>
      <c r="T299" s="5">
        <v>0</v>
      </c>
      <c r="U299" s="5">
        <v>0</v>
      </c>
      <c r="V299" s="5">
        <v>0</v>
      </c>
      <c r="W299" s="5">
        <v>0</v>
      </c>
      <c r="X299" s="5">
        <v>487492898</v>
      </c>
      <c r="Y299" s="73">
        <v>0</v>
      </c>
      <c r="Z299" s="73"/>
    </row>
    <row r="300" spans="1:26" ht="61.5" customHeight="1">
      <c r="A300" s="71" t="s">
        <v>472</v>
      </c>
      <c r="B300" s="71"/>
      <c r="C300" s="72"/>
      <c r="D300" s="72"/>
      <c r="E300" s="4" t="s">
        <v>473</v>
      </c>
      <c r="F300" s="5">
        <v>1181724180</v>
      </c>
      <c r="G300" s="5">
        <v>0</v>
      </c>
      <c r="H300" s="5">
        <v>0</v>
      </c>
      <c r="I300" s="5">
        <v>0</v>
      </c>
      <c r="J300" s="5">
        <v>0</v>
      </c>
      <c r="K300" s="5">
        <v>1181724180</v>
      </c>
      <c r="L300" s="73">
        <v>0</v>
      </c>
      <c r="M300" s="73"/>
      <c r="N300" s="73">
        <v>0</v>
      </c>
      <c r="O300" s="73"/>
      <c r="P300" s="5">
        <v>0</v>
      </c>
      <c r="Q300" s="5">
        <v>0</v>
      </c>
      <c r="R300" s="74">
        <v>0</v>
      </c>
      <c r="S300" s="74"/>
      <c r="T300" s="5">
        <v>0</v>
      </c>
      <c r="U300" s="5">
        <v>0</v>
      </c>
      <c r="V300" s="5">
        <v>0</v>
      </c>
      <c r="W300" s="5">
        <v>0</v>
      </c>
      <c r="X300" s="5">
        <v>1181724180</v>
      </c>
      <c r="Y300" s="73">
        <v>0</v>
      </c>
      <c r="Z300" s="73"/>
    </row>
    <row r="301" spans="1:26" ht="62.25" customHeight="1">
      <c r="A301" s="71" t="s">
        <v>474</v>
      </c>
      <c r="B301" s="71"/>
      <c r="C301" s="72" t="s">
        <v>100</v>
      </c>
      <c r="D301" s="72"/>
      <c r="E301" s="4" t="s">
        <v>473</v>
      </c>
      <c r="F301" s="5">
        <v>1181724180</v>
      </c>
      <c r="G301" s="5">
        <v>0</v>
      </c>
      <c r="H301" s="5">
        <v>0</v>
      </c>
      <c r="I301" s="5">
        <v>0</v>
      </c>
      <c r="J301" s="5">
        <v>0</v>
      </c>
      <c r="K301" s="5">
        <v>1181724180</v>
      </c>
      <c r="L301" s="73">
        <v>0</v>
      </c>
      <c r="M301" s="73"/>
      <c r="N301" s="73">
        <v>0</v>
      </c>
      <c r="O301" s="73"/>
      <c r="P301" s="5">
        <v>0</v>
      </c>
      <c r="Q301" s="5">
        <v>0</v>
      </c>
      <c r="R301" s="74">
        <v>0</v>
      </c>
      <c r="S301" s="74"/>
      <c r="T301" s="5">
        <v>0</v>
      </c>
      <c r="U301" s="5">
        <v>0</v>
      </c>
      <c r="V301" s="5">
        <v>0</v>
      </c>
      <c r="W301" s="5">
        <v>0</v>
      </c>
      <c r="X301" s="5">
        <v>1181724180</v>
      </c>
      <c r="Y301" s="73">
        <v>0</v>
      </c>
      <c r="Z301" s="73"/>
    </row>
    <row r="302" spans="1:26" ht="36.75" customHeight="1">
      <c r="A302" s="71" t="s">
        <v>475</v>
      </c>
      <c r="B302" s="71"/>
      <c r="C302" s="72"/>
      <c r="D302" s="72"/>
      <c r="E302" s="4" t="s">
        <v>476</v>
      </c>
      <c r="F302" s="5">
        <v>0</v>
      </c>
      <c r="G302" s="5">
        <v>0</v>
      </c>
      <c r="H302" s="5">
        <v>0</v>
      </c>
      <c r="I302" s="5">
        <v>14821312</v>
      </c>
      <c r="J302" s="5">
        <v>0</v>
      </c>
      <c r="K302" s="5">
        <v>14821312</v>
      </c>
      <c r="L302" s="73">
        <v>14821312</v>
      </c>
      <c r="M302" s="73"/>
      <c r="N302" s="73">
        <v>0</v>
      </c>
      <c r="O302" s="73"/>
      <c r="P302" s="5">
        <v>14821312</v>
      </c>
      <c r="Q302" s="5">
        <v>14821312</v>
      </c>
      <c r="R302" s="74">
        <v>100</v>
      </c>
      <c r="S302" s="74"/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73">
        <v>0</v>
      </c>
      <c r="Z302" s="73"/>
    </row>
    <row r="303" spans="1:26" ht="36.75" customHeight="1">
      <c r="A303" s="71" t="s">
        <v>477</v>
      </c>
      <c r="B303" s="71"/>
      <c r="C303" s="72"/>
      <c r="D303" s="72"/>
      <c r="E303" s="4" t="s">
        <v>476</v>
      </c>
      <c r="F303" s="5">
        <v>0</v>
      </c>
      <c r="G303" s="5">
        <v>0</v>
      </c>
      <c r="H303" s="5">
        <v>0</v>
      </c>
      <c r="I303" s="5">
        <v>14821312</v>
      </c>
      <c r="J303" s="5">
        <v>0</v>
      </c>
      <c r="K303" s="5">
        <v>14821312</v>
      </c>
      <c r="L303" s="73">
        <v>14821312</v>
      </c>
      <c r="M303" s="73"/>
      <c r="N303" s="73">
        <v>0</v>
      </c>
      <c r="O303" s="73"/>
      <c r="P303" s="5">
        <v>14821312</v>
      </c>
      <c r="Q303" s="5">
        <v>14821312</v>
      </c>
      <c r="R303" s="74">
        <v>100</v>
      </c>
      <c r="S303" s="74"/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73">
        <v>0</v>
      </c>
      <c r="Z303" s="73"/>
    </row>
    <row r="304" spans="1:26" ht="37.5" customHeight="1">
      <c r="A304" s="71" t="s">
        <v>478</v>
      </c>
      <c r="B304" s="71"/>
      <c r="C304" s="72"/>
      <c r="D304" s="72"/>
      <c r="E304" s="4" t="s">
        <v>476</v>
      </c>
      <c r="F304" s="5">
        <v>0</v>
      </c>
      <c r="G304" s="5">
        <v>0</v>
      </c>
      <c r="H304" s="5">
        <v>0</v>
      </c>
      <c r="I304" s="5">
        <v>14821312</v>
      </c>
      <c r="J304" s="5">
        <v>0</v>
      </c>
      <c r="K304" s="5">
        <v>14821312</v>
      </c>
      <c r="L304" s="73">
        <v>14821312</v>
      </c>
      <c r="M304" s="73"/>
      <c r="N304" s="73">
        <v>0</v>
      </c>
      <c r="O304" s="73"/>
      <c r="P304" s="5">
        <v>14821312</v>
      </c>
      <c r="Q304" s="5">
        <v>14821312</v>
      </c>
      <c r="R304" s="74">
        <v>100</v>
      </c>
      <c r="S304" s="74"/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73">
        <v>0</v>
      </c>
      <c r="Z304" s="73"/>
    </row>
    <row r="305" spans="1:26" ht="36.75" customHeight="1">
      <c r="A305" s="71" t="s">
        <v>479</v>
      </c>
      <c r="B305" s="71"/>
      <c r="C305" s="72"/>
      <c r="D305" s="72"/>
      <c r="E305" s="4" t="s">
        <v>476</v>
      </c>
      <c r="F305" s="5">
        <v>0</v>
      </c>
      <c r="G305" s="5">
        <v>0</v>
      </c>
      <c r="H305" s="5">
        <v>0</v>
      </c>
      <c r="I305" s="5">
        <v>14821312</v>
      </c>
      <c r="J305" s="5">
        <v>0</v>
      </c>
      <c r="K305" s="5">
        <v>14821312</v>
      </c>
      <c r="L305" s="73">
        <v>14821312</v>
      </c>
      <c r="M305" s="73"/>
      <c r="N305" s="73">
        <v>0</v>
      </c>
      <c r="O305" s="73"/>
      <c r="P305" s="5">
        <v>14821312</v>
      </c>
      <c r="Q305" s="5">
        <v>14821312</v>
      </c>
      <c r="R305" s="74">
        <v>100</v>
      </c>
      <c r="S305" s="74"/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73">
        <v>0</v>
      </c>
      <c r="Z305" s="73"/>
    </row>
    <row r="306" spans="1:26" ht="36.75" customHeight="1">
      <c r="A306" s="71" t="s">
        <v>480</v>
      </c>
      <c r="B306" s="71"/>
      <c r="C306" s="72" t="s">
        <v>100</v>
      </c>
      <c r="D306" s="72"/>
      <c r="E306" s="4" t="s">
        <v>476</v>
      </c>
      <c r="F306" s="5">
        <v>0</v>
      </c>
      <c r="G306" s="5">
        <v>0</v>
      </c>
      <c r="H306" s="5">
        <v>0</v>
      </c>
      <c r="I306" s="5">
        <v>14821312</v>
      </c>
      <c r="J306" s="5">
        <v>0</v>
      </c>
      <c r="K306" s="5">
        <v>14821312</v>
      </c>
      <c r="L306" s="73">
        <v>14821312</v>
      </c>
      <c r="M306" s="73"/>
      <c r="N306" s="73">
        <v>0</v>
      </c>
      <c r="O306" s="73"/>
      <c r="P306" s="5">
        <v>14821312</v>
      </c>
      <c r="Q306" s="5">
        <v>14821312</v>
      </c>
      <c r="R306" s="74">
        <v>100</v>
      </c>
      <c r="S306" s="74"/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73">
        <v>0</v>
      </c>
      <c r="Z306" s="73"/>
    </row>
    <row r="307" spans="1:26" ht="27.75" customHeight="1">
      <c r="A307" s="71" t="s">
        <v>481</v>
      </c>
      <c r="B307" s="71"/>
      <c r="C307" s="72"/>
      <c r="D307" s="72"/>
      <c r="E307" s="4" t="s">
        <v>482</v>
      </c>
      <c r="F307" s="5">
        <v>14606212764</v>
      </c>
      <c r="G307" s="5">
        <v>0</v>
      </c>
      <c r="H307" s="5">
        <v>0</v>
      </c>
      <c r="I307" s="5">
        <v>816175084</v>
      </c>
      <c r="J307" s="5">
        <v>816175084</v>
      </c>
      <c r="K307" s="5">
        <v>14606212764</v>
      </c>
      <c r="L307" s="73">
        <v>399819912</v>
      </c>
      <c r="M307" s="73"/>
      <c r="N307" s="73">
        <v>0</v>
      </c>
      <c r="O307" s="73"/>
      <c r="P307" s="5">
        <v>399819912</v>
      </c>
      <c r="Q307" s="5">
        <v>399819912</v>
      </c>
      <c r="R307" s="74">
        <v>2.7373277280024153</v>
      </c>
      <c r="S307" s="74"/>
      <c r="T307" s="5">
        <v>167070628</v>
      </c>
      <c r="U307" s="5">
        <v>0</v>
      </c>
      <c r="V307" s="5">
        <v>90430528</v>
      </c>
      <c r="W307" s="5">
        <v>90430528</v>
      </c>
      <c r="X307" s="5">
        <v>14206392852</v>
      </c>
      <c r="Y307" s="73">
        <v>76640100</v>
      </c>
      <c r="Z307" s="73"/>
    </row>
    <row r="308" spans="1:26" ht="21.75" customHeight="1">
      <c r="A308" s="71" t="s">
        <v>483</v>
      </c>
      <c r="B308" s="71"/>
      <c r="C308" s="72"/>
      <c r="D308" s="72"/>
      <c r="E308" s="4" t="s">
        <v>31</v>
      </c>
      <c r="F308" s="5">
        <v>1278047831</v>
      </c>
      <c r="G308" s="5">
        <v>0</v>
      </c>
      <c r="H308" s="5">
        <v>0</v>
      </c>
      <c r="I308" s="5">
        <v>0</v>
      </c>
      <c r="J308" s="5">
        <v>0</v>
      </c>
      <c r="K308" s="5">
        <v>1278047831</v>
      </c>
      <c r="L308" s="73">
        <v>84587216</v>
      </c>
      <c r="M308" s="73"/>
      <c r="N308" s="73">
        <v>0</v>
      </c>
      <c r="O308" s="73"/>
      <c r="P308" s="5">
        <v>84587216</v>
      </c>
      <c r="Q308" s="5">
        <v>84587216</v>
      </c>
      <c r="R308" s="74">
        <v>6.61847029103874</v>
      </c>
      <c r="S308" s="74"/>
      <c r="T308" s="5">
        <v>83735169</v>
      </c>
      <c r="U308" s="5">
        <v>0</v>
      </c>
      <c r="V308" s="5">
        <v>83735169</v>
      </c>
      <c r="W308" s="5">
        <v>83735169</v>
      </c>
      <c r="X308" s="5">
        <v>1193460615</v>
      </c>
      <c r="Y308" s="73">
        <v>0</v>
      </c>
      <c r="Z308" s="73"/>
    </row>
    <row r="309" spans="1:26" ht="21" customHeight="1">
      <c r="A309" s="71" t="s">
        <v>484</v>
      </c>
      <c r="B309" s="71"/>
      <c r="C309" s="72"/>
      <c r="D309" s="72"/>
      <c r="E309" s="4" t="s">
        <v>33</v>
      </c>
      <c r="F309" s="5">
        <v>1278047831</v>
      </c>
      <c r="G309" s="5">
        <v>0</v>
      </c>
      <c r="H309" s="5">
        <v>0</v>
      </c>
      <c r="I309" s="5">
        <v>0</v>
      </c>
      <c r="J309" s="5">
        <v>0</v>
      </c>
      <c r="K309" s="5">
        <v>1278047831</v>
      </c>
      <c r="L309" s="73">
        <v>84587216</v>
      </c>
      <c r="M309" s="73"/>
      <c r="N309" s="73">
        <v>0</v>
      </c>
      <c r="O309" s="73"/>
      <c r="P309" s="5">
        <v>84587216</v>
      </c>
      <c r="Q309" s="5">
        <v>84587216</v>
      </c>
      <c r="R309" s="74">
        <v>6.61847029103874</v>
      </c>
      <c r="S309" s="74"/>
      <c r="T309" s="5">
        <v>83735169</v>
      </c>
      <c r="U309" s="5">
        <v>0</v>
      </c>
      <c r="V309" s="5">
        <v>83735169</v>
      </c>
      <c r="W309" s="5">
        <v>83735169</v>
      </c>
      <c r="X309" s="5">
        <v>1193460615</v>
      </c>
      <c r="Y309" s="73">
        <v>0</v>
      </c>
      <c r="Z309" s="73"/>
    </row>
    <row r="310" spans="1:26" ht="21" customHeight="1">
      <c r="A310" s="71" t="s">
        <v>485</v>
      </c>
      <c r="B310" s="71"/>
      <c r="C310" s="72"/>
      <c r="D310" s="72"/>
      <c r="E310" s="4" t="s">
        <v>35</v>
      </c>
      <c r="F310" s="5">
        <v>1278047831</v>
      </c>
      <c r="G310" s="5">
        <v>0</v>
      </c>
      <c r="H310" s="5">
        <v>0</v>
      </c>
      <c r="I310" s="5">
        <v>0</v>
      </c>
      <c r="J310" s="5">
        <v>0</v>
      </c>
      <c r="K310" s="5">
        <v>1278047831</v>
      </c>
      <c r="L310" s="73">
        <v>84587216</v>
      </c>
      <c r="M310" s="73"/>
      <c r="N310" s="73">
        <v>0</v>
      </c>
      <c r="O310" s="73"/>
      <c r="P310" s="5">
        <v>84587216</v>
      </c>
      <c r="Q310" s="5">
        <v>84587216</v>
      </c>
      <c r="R310" s="74">
        <v>6.61847029103874</v>
      </c>
      <c r="S310" s="74"/>
      <c r="T310" s="5">
        <v>83735169</v>
      </c>
      <c r="U310" s="5">
        <v>0</v>
      </c>
      <c r="V310" s="5">
        <v>83735169</v>
      </c>
      <c r="W310" s="5">
        <v>83735169</v>
      </c>
      <c r="X310" s="5">
        <v>1193460615</v>
      </c>
      <c r="Y310" s="73">
        <v>0</v>
      </c>
      <c r="Z310" s="73"/>
    </row>
    <row r="311" spans="1:26" ht="21" customHeight="1">
      <c r="A311" s="71" t="s">
        <v>486</v>
      </c>
      <c r="B311" s="71"/>
      <c r="C311" s="72"/>
      <c r="D311" s="72"/>
      <c r="E311" s="4" t="s">
        <v>37</v>
      </c>
      <c r="F311" s="5">
        <v>1252277255</v>
      </c>
      <c r="G311" s="5">
        <v>0</v>
      </c>
      <c r="H311" s="5">
        <v>0</v>
      </c>
      <c r="I311" s="5">
        <v>0</v>
      </c>
      <c r="J311" s="5">
        <v>0</v>
      </c>
      <c r="K311" s="5">
        <v>1252277255</v>
      </c>
      <c r="L311" s="73">
        <v>84587216</v>
      </c>
      <c r="M311" s="73"/>
      <c r="N311" s="73">
        <v>0</v>
      </c>
      <c r="O311" s="73"/>
      <c r="P311" s="5">
        <v>84587216</v>
      </c>
      <c r="Q311" s="5">
        <v>84587216</v>
      </c>
      <c r="R311" s="74">
        <v>6.754671592274508</v>
      </c>
      <c r="S311" s="74"/>
      <c r="T311" s="5">
        <v>83735169</v>
      </c>
      <c r="U311" s="5">
        <v>0</v>
      </c>
      <c r="V311" s="5">
        <v>83735169</v>
      </c>
      <c r="W311" s="5">
        <v>83735169</v>
      </c>
      <c r="X311" s="5">
        <v>1167690039</v>
      </c>
      <c r="Y311" s="73">
        <v>0</v>
      </c>
      <c r="Z311" s="73"/>
    </row>
    <row r="312" spans="1:26" ht="36.75" customHeight="1">
      <c r="A312" s="71" t="s">
        <v>487</v>
      </c>
      <c r="B312" s="71"/>
      <c r="C312" s="72"/>
      <c r="D312" s="72"/>
      <c r="E312" s="4" t="s">
        <v>39</v>
      </c>
      <c r="F312" s="5">
        <v>1246746019</v>
      </c>
      <c r="G312" s="5">
        <v>0</v>
      </c>
      <c r="H312" s="5">
        <v>0</v>
      </c>
      <c r="I312" s="5">
        <v>0</v>
      </c>
      <c r="J312" s="5">
        <v>0</v>
      </c>
      <c r="K312" s="5">
        <v>1246746019</v>
      </c>
      <c r="L312" s="73">
        <v>84263861</v>
      </c>
      <c r="M312" s="73"/>
      <c r="N312" s="73">
        <v>0</v>
      </c>
      <c r="O312" s="73"/>
      <c r="P312" s="5">
        <v>84263861</v>
      </c>
      <c r="Q312" s="5">
        <v>84263861</v>
      </c>
      <c r="R312" s="74">
        <v>6.758703033003227</v>
      </c>
      <c r="S312" s="74"/>
      <c r="T312" s="5">
        <v>83431494</v>
      </c>
      <c r="U312" s="5">
        <v>0</v>
      </c>
      <c r="V312" s="5">
        <v>83431494</v>
      </c>
      <c r="W312" s="5">
        <v>83431494</v>
      </c>
      <c r="X312" s="5">
        <v>1162482158</v>
      </c>
      <c r="Y312" s="73">
        <v>0</v>
      </c>
      <c r="Z312" s="73"/>
    </row>
    <row r="313" spans="1:26" ht="21" customHeight="1">
      <c r="A313" s="71" t="s">
        <v>488</v>
      </c>
      <c r="B313" s="71"/>
      <c r="C313" s="72" t="s">
        <v>41</v>
      </c>
      <c r="D313" s="72"/>
      <c r="E313" s="4" t="s">
        <v>42</v>
      </c>
      <c r="F313" s="5">
        <v>934778873</v>
      </c>
      <c r="G313" s="5">
        <v>0</v>
      </c>
      <c r="H313" s="5">
        <v>0</v>
      </c>
      <c r="I313" s="5">
        <v>0</v>
      </c>
      <c r="J313" s="5">
        <v>0</v>
      </c>
      <c r="K313" s="5">
        <v>934778873</v>
      </c>
      <c r="L313" s="73">
        <v>70799850</v>
      </c>
      <c r="M313" s="73"/>
      <c r="N313" s="73">
        <v>0</v>
      </c>
      <c r="O313" s="73"/>
      <c r="P313" s="5">
        <v>70799850</v>
      </c>
      <c r="Q313" s="5">
        <v>70799850</v>
      </c>
      <c r="R313" s="74">
        <v>7.573967709901377</v>
      </c>
      <c r="S313" s="74"/>
      <c r="T313" s="5">
        <v>70799850</v>
      </c>
      <c r="U313" s="5">
        <v>0</v>
      </c>
      <c r="V313" s="5">
        <v>70799850</v>
      </c>
      <c r="W313" s="5">
        <v>70799850</v>
      </c>
      <c r="X313" s="5">
        <v>863979023</v>
      </c>
      <c r="Y313" s="73">
        <v>0</v>
      </c>
      <c r="Z313" s="73"/>
    </row>
    <row r="314" spans="1:26" ht="21" customHeight="1">
      <c r="A314" s="71" t="s">
        <v>489</v>
      </c>
      <c r="B314" s="71"/>
      <c r="C314" s="72" t="s">
        <v>41</v>
      </c>
      <c r="D314" s="72"/>
      <c r="E314" s="4" t="s">
        <v>44</v>
      </c>
      <c r="F314" s="5">
        <v>12904074</v>
      </c>
      <c r="G314" s="5">
        <v>0</v>
      </c>
      <c r="H314" s="5">
        <v>0</v>
      </c>
      <c r="I314" s="5">
        <v>0</v>
      </c>
      <c r="J314" s="5">
        <v>0</v>
      </c>
      <c r="K314" s="5">
        <v>12904074</v>
      </c>
      <c r="L314" s="73">
        <v>0</v>
      </c>
      <c r="M314" s="73"/>
      <c r="N314" s="73">
        <v>0</v>
      </c>
      <c r="O314" s="73"/>
      <c r="P314" s="5">
        <v>0</v>
      </c>
      <c r="Q314" s="5">
        <v>0</v>
      </c>
      <c r="R314" s="74">
        <v>0</v>
      </c>
      <c r="S314" s="74"/>
      <c r="T314" s="5">
        <v>0</v>
      </c>
      <c r="U314" s="5">
        <v>0</v>
      </c>
      <c r="V314" s="5">
        <v>0</v>
      </c>
      <c r="W314" s="5">
        <v>0</v>
      </c>
      <c r="X314" s="5">
        <v>12904074</v>
      </c>
      <c r="Y314" s="73">
        <v>0</v>
      </c>
      <c r="Z314" s="73"/>
    </row>
    <row r="315" spans="1:26" ht="21" customHeight="1">
      <c r="A315" s="71" t="s">
        <v>490</v>
      </c>
      <c r="B315" s="71"/>
      <c r="C315" s="72" t="s">
        <v>41</v>
      </c>
      <c r="D315" s="72"/>
      <c r="E315" s="4" t="s">
        <v>46</v>
      </c>
      <c r="F315" s="5">
        <v>45348005</v>
      </c>
      <c r="G315" s="5">
        <v>0</v>
      </c>
      <c r="H315" s="5">
        <v>0</v>
      </c>
      <c r="I315" s="5">
        <v>0</v>
      </c>
      <c r="J315" s="5">
        <v>0</v>
      </c>
      <c r="K315" s="5">
        <v>45348005</v>
      </c>
      <c r="L315" s="73">
        <v>2597816</v>
      </c>
      <c r="M315" s="73"/>
      <c r="N315" s="73">
        <v>0</v>
      </c>
      <c r="O315" s="73"/>
      <c r="P315" s="5">
        <v>2597816</v>
      </c>
      <c r="Q315" s="5">
        <v>2597816</v>
      </c>
      <c r="R315" s="74">
        <v>5.728622460899878</v>
      </c>
      <c r="S315" s="74"/>
      <c r="T315" s="5">
        <v>2444625</v>
      </c>
      <c r="U315" s="5">
        <v>0</v>
      </c>
      <c r="V315" s="5">
        <v>2444625</v>
      </c>
      <c r="W315" s="5">
        <v>2444625</v>
      </c>
      <c r="X315" s="5">
        <v>42750189</v>
      </c>
      <c r="Y315" s="73">
        <v>0</v>
      </c>
      <c r="Z315" s="73"/>
    </row>
    <row r="316" spans="1:26" ht="21" customHeight="1">
      <c r="A316" s="71" t="s">
        <v>491</v>
      </c>
      <c r="B316" s="71"/>
      <c r="C316" s="72" t="s">
        <v>41</v>
      </c>
      <c r="D316" s="72"/>
      <c r="E316" s="4" t="s">
        <v>48</v>
      </c>
      <c r="F316" s="5">
        <v>94475011</v>
      </c>
      <c r="G316" s="5">
        <v>0</v>
      </c>
      <c r="H316" s="5">
        <v>0</v>
      </c>
      <c r="I316" s="5">
        <v>0</v>
      </c>
      <c r="J316" s="5">
        <v>0</v>
      </c>
      <c r="K316" s="5">
        <v>94475011</v>
      </c>
      <c r="L316" s="73">
        <v>306383</v>
      </c>
      <c r="M316" s="73"/>
      <c r="N316" s="73">
        <v>0</v>
      </c>
      <c r="O316" s="73"/>
      <c r="P316" s="5">
        <v>306383</v>
      </c>
      <c r="Q316" s="5">
        <v>306383</v>
      </c>
      <c r="R316" s="74">
        <v>0.3243005708673588</v>
      </c>
      <c r="S316" s="74"/>
      <c r="T316" s="5">
        <v>0</v>
      </c>
      <c r="U316" s="5">
        <v>0</v>
      </c>
      <c r="V316" s="5">
        <v>0</v>
      </c>
      <c r="W316" s="5">
        <v>0</v>
      </c>
      <c r="X316" s="5">
        <v>94168628</v>
      </c>
      <c r="Y316" s="73">
        <v>0</v>
      </c>
      <c r="Z316" s="73"/>
    </row>
    <row r="317" spans="1:26" ht="21.75" customHeight="1">
      <c r="A317" s="71" t="s">
        <v>492</v>
      </c>
      <c r="B317" s="71"/>
      <c r="C317" s="72" t="s">
        <v>41</v>
      </c>
      <c r="D317" s="72"/>
      <c r="E317" s="4" t="s">
        <v>50</v>
      </c>
      <c r="F317" s="5">
        <v>66510408</v>
      </c>
      <c r="G317" s="5">
        <v>0</v>
      </c>
      <c r="H317" s="5">
        <v>0</v>
      </c>
      <c r="I317" s="5">
        <v>0</v>
      </c>
      <c r="J317" s="5">
        <v>0</v>
      </c>
      <c r="K317" s="5">
        <v>66510408</v>
      </c>
      <c r="L317" s="73">
        <v>3575857</v>
      </c>
      <c r="M317" s="73"/>
      <c r="N317" s="73">
        <v>0</v>
      </c>
      <c r="O317" s="73"/>
      <c r="P317" s="5">
        <v>3575857</v>
      </c>
      <c r="Q317" s="5">
        <v>3575857</v>
      </c>
      <c r="R317" s="74">
        <v>5.376387106210505</v>
      </c>
      <c r="S317" s="74"/>
      <c r="T317" s="5">
        <v>3422474</v>
      </c>
      <c r="U317" s="5">
        <v>0</v>
      </c>
      <c r="V317" s="5">
        <v>3422474</v>
      </c>
      <c r="W317" s="5">
        <v>3422474</v>
      </c>
      <c r="X317" s="5">
        <v>62934551</v>
      </c>
      <c r="Y317" s="73">
        <v>0</v>
      </c>
      <c r="Z317" s="73"/>
    </row>
    <row r="318" spans="1:26" ht="21" customHeight="1">
      <c r="A318" s="71" t="s">
        <v>493</v>
      </c>
      <c r="B318" s="71"/>
      <c r="C318" s="72" t="s">
        <v>41</v>
      </c>
      <c r="D318" s="72"/>
      <c r="E318" s="4" t="s">
        <v>52</v>
      </c>
      <c r="F318" s="5">
        <v>3772620</v>
      </c>
      <c r="G318" s="5">
        <v>0</v>
      </c>
      <c r="H318" s="5">
        <v>0</v>
      </c>
      <c r="I318" s="5">
        <v>0</v>
      </c>
      <c r="J318" s="5">
        <v>0</v>
      </c>
      <c r="K318" s="5">
        <v>3772620</v>
      </c>
      <c r="L318" s="73">
        <v>387417</v>
      </c>
      <c r="M318" s="73"/>
      <c r="N318" s="73">
        <v>0</v>
      </c>
      <c r="O318" s="73"/>
      <c r="P318" s="5">
        <v>387417</v>
      </c>
      <c r="Q318" s="5">
        <v>387417</v>
      </c>
      <c r="R318" s="74">
        <v>10.269176328387168</v>
      </c>
      <c r="S318" s="74"/>
      <c r="T318" s="5">
        <v>387417</v>
      </c>
      <c r="U318" s="5">
        <v>0</v>
      </c>
      <c r="V318" s="5">
        <v>387417</v>
      </c>
      <c r="W318" s="5">
        <v>387417</v>
      </c>
      <c r="X318" s="5">
        <v>3385203</v>
      </c>
      <c r="Y318" s="73">
        <v>0</v>
      </c>
      <c r="Z318" s="73"/>
    </row>
    <row r="319" spans="1:26" ht="21" customHeight="1">
      <c r="A319" s="71" t="s">
        <v>494</v>
      </c>
      <c r="B319" s="71"/>
      <c r="C319" s="72" t="s">
        <v>41</v>
      </c>
      <c r="D319" s="72"/>
      <c r="E319" s="4" t="s">
        <v>54</v>
      </c>
      <c r="F319" s="5">
        <v>56666333</v>
      </c>
      <c r="G319" s="5">
        <v>0</v>
      </c>
      <c r="H319" s="5">
        <v>0</v>
      </c>
      <c r="I319" s="5">
        <v>0</v>
      </c>
      <c r="J319" s="5">
        <v>0</v>
      </c>
      <c r="K319" s="5">
        <v>56666333</v>
      </c>
      <c r="L319" s="73">
        <v>71808</v>
      </c>
      <c r="M319" s="73"/>
      <c r="N319" s="73">
        <v>0</v>
      </c>
      <c r="O319" s="73"/>
      <c r="P319" s="5">
        <v>71808</v>
      </c>
      <c r="Q319" s="5">
        <v>71808</v>
      </c>
      <c r="R319" s="74">
        <v>0.12672074616157006</v>
      </c>
      <c r="S319" s="74"/>
      <c r="T319" s="5">
        <v>0</v>
      </c>
      <c r="U319" s="5">
        <v>0</v>
      </c>
      <c r="V319" s="5">
        <v>0</v>
      </c>
      <c r="W319" s="5">
        <v>0</v>
      </c>
      <c r="X319" s="5">
        <v>56594525</v>
      </c>
      <c r="Y319" s="73">
        <v>0</v>
      </c>
      <c r="Z319" s="73"/>
    </row>
    <row r="320" spans="1:26" ht="21" customHeight="1">
      <c r="A320" s="71" t="s">
        <v>495</v>
      </c>
      <c r="B320" s="71"/>
      <c r="C320" s="72" t="s">
        <v>41</v>
      </c>
      <c r="D320" s="72"/>
      <c r="E320" s="4" t="s">
        <v>56</v>
      </c>
      <c r="F320" s="5">
        <v>2444688</v>
      </c>
      <c r="G320" s="5">
        <v>0</v>
      </c>
      <c r="H320" s="5">
        <v>0</v>
      </c>
      <c r="I320" s="5">
        <v>0</v>
      </c>
      <c r="J320" s="5">
        <v>0</v>
      </c>
      <c r="K320" s="5">
        <v>2444688</v>
      </c>
      <c r="L320" s="73">
        <v>236840</v>
      </c>
      <c r="M320" s="73"/>
      <c r="N320" s="73">
        <v>0</v>
      </c>
      <c r="O320" s="73"/>
      <c r="P320" s="5">
        <v>236840</v>
      </c>
      <c r="Q320" s="5">
        <v>236840</v>
      </c>
      <c r="R320" s="74">
        <v>9.68794381941581</v>
      </c>
      <c r="S320" s="74"/>
      <c r="T320" s="5">
        <v>236840</v>
      </c>
      <c r="U320" s="5">
        <v>0</v>
      </c>
      <c r="V320" s="5">
        <v>236840</v>
      </c>
      <c r="W320" s="5">
        <v>236840</v>
      </c>
      <c r="X320" s="5">
        <v>2207848</v>
      </c>
      <c r="Y320" s="73">
        <v>0</v>
      </c>
      <c r="Z320" s="73"/>
    </row>
    <row r="321" spans="1:26" ht="28.5" customHeight="1">
      <c r="A321" s="71" t="s">
        <v>496</v>
      </c>
      <c r="B321" s="71"/>
      <c r="C321" s="72" t="s">
        <v>41</v>
      </c>
      <c r="D321" s="72"/>
      <c r="E321" s="4" t="s">
        <v>58</v>
      </c>
      <c r="F321" s="5">
        <v>29846007</v>
      </c>
      <c r="G321" s="5">
        <v>0</v>
      </c>
      <c r="H321" s="5">
        <v>0</v>
      </c>
      <c r="I321" s="5">
        <v>0</v>
      </c>
      <c r="J321" s="5">
        <v>0</v>
      </c>
      <c r="K321" s="5">
        <v>29846007</v>
      </c>
      <c r="L321" s="73">
        <v>6287890</v>
      </c>
      <c r="M321" s="73"/>
      <c r="N321" s="73">
        <v>0</v>
      </c>
      <c r="O321" s="73"/>
      <c r="P321" s="5">
        <v>6287890</v>
      </c>
      <c r="Q321" s="5">
        <v>6287890</v>
      </c>
      <c r="R321" s="74">
        <v>21.06777633604388</v>
      </c>
      <c r="S321" s="74"/>
      <c r="T321" s="5">
        <v>6140288</v>
      </c>
      <c r="U321" s="5">
        <v>0</v>
      </c>
      <c r="V321" s="5">
        <v>6140288</v>
      </c>
      <c r="W321" s="5">
        <v>6140288</v>
      </c>
      <c r="X321" s="5">
        <v>23558117</v>
      </c>
      <c r="Y321" s="73">
        <v>0</v>
      </c>
      <c r="Z321" s="73"/>
    </row>
    <row r="322" spans="1:26" ht="21" customHeight="1">
      <c r="A322" s="71" t="s">
        <v>497</v>
      </c>
      <c r="B322" s="71"/>
      <c r="C322" s="72"/>
      <c r="D322" s="72"/>
      <c r="E322" s="4" t="s">
        <v>64</v>
      </c>
      <c r="F322" s="5">
        <v>5531236</v>
      </c>
      <c r="G322" s="5">
        <v>0</v>
      </c>
      <c r="H322" s="5">
        <v>0</v>
      </c>
      <c r="I322" s="5">
        <v>0</v>
      </c>
      <c r="J322" s="5">
        <v>0</v>
      </c>
      <c r="K322" s="5">
        <v>5531236</v>
      </c>
      <c r="L322" s="73">
        <v>323355</v>
      </c>
      <c r="M322" s="73"/>
      <c r="N322" s="73">
        <v>0</v>
      </c>
      <c r="O322" s="73"/>
      <c r="P322" s="5">
        <v>323355</v>
      </c>
      <c r="Q322" s="5">
        <v>323355</v>
      </c>
      <c r="R322" s="74">
        <v>5.845980898301935</v>
      </c>
      <c r="S322" s="74"/>
      <c r="T322" s="5">
        <v>303675</v>
      </c>
      <c r="U322" s="5">
        <v>0</v>
      </c>
      <c r="V322" s="5">
        <v>303675</v>
      </c>
      <c r="W322" s="5">
        <v>303675</v>
      </c>
      <c r="X322" s="5">
        <v>5207881</v>
      </c>
      <c r="Y322" s="73">
        <v>0</v>
      </c>
      <c r="Z322" s="73"/>
    </row>
    <row r="323" spans="1:26" ht="28.5" customHeight="1">
      <c r="A323" s="71" t="s">
        <v>498</v>
      </c>
      <c r="B323" s="71"/>
      <c r="C323" s="72" t="s">
        <v>41</v>
      </c>
      <c r="D323" s="72"/>
      <c r="E323" s="4" t="s">
        <v>66</v>
      </c>
      <c r="F323" s="5">
        <v>5531236</v>
      </c>
      <c r="G323" s="5">
        <v>0</v>
      </c>
      <c r="H323" s="5">
        <v>0</v>
      </c>
      <c r="I323" s="5">
        <v>0</v>
      </c>
      <c r="J323" s="5">
        <v>0</v>
      </c>
      <c r="K323" s="5">
        <v>5531236</v>
      </c>
      <c r="L323" s="73">
        <v>323355</v>
      </c>
      <c r="M323" s="73"/>
      <c r="N323" s="73">
        <v>0</v>
      </c>
      <c r="O323" s="73"/>
      <c r="P323" s="5">
        <v>323355</v>
      </c>
      <c r="Q323" s="5">
        <v>323355</v>
      </c>
      <c r="R323" s="74">
        <v>5.845980898301935</v>
      </c>
      <c r="S323" s="74"/>
      <c r="T323" s="5">
        <v>303675</v>
      </c>
      <c r="U323" s="5">
        <v>0</v>
      </c>
      <c r="V323" s="5">
        <v>303675</v>
      </c>
      <c r="W323" s="5">
        <v>303675</v>
      </c>
      <c r="X323" s="5">
        <v>5207881</v>
      </c>
      <c r="Y323" s="73">
        <v>0</v>
      </c>
      <c r="Z323" s="73"/>
    </row>
    <row r="324" spans="1:26" ht="21" customHeight="1">
      <c r="A324" s="71" t="s">
        <v>499</v>
      </c>
      <c r="B324" s="71"/>
      <c r="C324" s="72"/>
      <c r="D324" s="72"/>
      <c r="E324" s="4" t="s">
        <v>70</v>
      </c>
      <c r="F324" s="5">
        <v>25770576</v>
      </c>
      <c r="G324" s="5">
        <v>0</v>
      </c>
      <c r="H324" s="5">
        <v>0</v>
      </c>
      <c r="I324" s="5">
        <v>0</v>
      </c>
      <c r="J324" s="5">
        <v>0</v>
      </c>
      <c r="K324" s="5">
        <v>25770576</v>
      </c>
      <c r="L324" s="73">
        <v>0</v>
      </c>
      <c r="M324" s="73"/>
      <c r="N324" s="73">
        <v>0</v>
      </c>
      <c r="O324" s="73"/>
      <c r="P324" s="5">
        <v>0</v>
      </c>
      <c r="Q324" s="5">
        <v>0</v>
      </c>
      <c r="R324" s="74">
        <v>0</v>
      </c>
      <c r="S324" s="74"/>
      <c r="T324" s="5">
        <v>0</v>
      </c>
      <c r="U324" s="5">
        <v>0</v>
      </c>
      <c r="V324" s="5">
        <v>0</v>
      </c>
      <c r="W324" s="5">
        <v>0</v>
      </c>
      <c r="X324" s="5">
        <v>25770576</v>
      </c>
      <c r="Y324" s="73">
        <v>0</v>
      </c>
      <c r="Z324" s="73"/>
    </row>
    <row r="325" spans="1:26" ht="21" customHeight="1">
      <c r="A325" s="71" t="s">
        <v>500</v>
      </c>
      <c r="B325" s="71"/>
      <c r="C325" s="72"/>
      <c r="D325" s="72"/>
      <c r="E325" s="4" t="s">
        <v>72</v>
      </c>
      <c r="F325" s="5">
        <v>1817088</v>
      </c>
      <c r="G325" s="5">
        <v>0</v>
      </c>
      <c r="H325" s="5">
        <v>0</v>
      </c>
      <c r="I325" s="5">
        <v>0</v>
      </c>
      <c r="J325" s="5">
        <v>0</v>
      </c>
      <c r="K325" s="5">
        <v>1817088</v>
      </c>
      <c r="L325" s="73">
        <v>0</v>
      </c>
      <c r="M325" s="73"/>
      <c r="N325" s="73">
        <v>0</v>
      </c>
      <c r="O325" s="73"/>
      <c r="P325" s="5">
        <v>0</v>
      </c>
      <c r="Q325" s="5">
        <v>0</v>
      </c>
      <c r="R325" s="74">
        <v>0</v>
      </c>
      <c r="S325" s="74"/>
      <c r="T325" s="5">
        <v>0</v>
      </c>
      <c r="U325" s="5">
        <v>0</v>
      </c>
      <c r="V325" s="5">
        <v>0</v>
      </c>
      <c r="W325" s="5">
        <v>0</v>
      </c>
      <c r="X325" s="5">
        <v>1817088</v>
      </c>
      <c r="Y325" s="73">
        <v>0</v>
      </c>
      <c r="Z325" s="73"/>
    </row>
    <row r="326" spans="1:26" ht="21" customHeight="1">
      <c r="A326" s="71" t="s">
        <v>501</v>
      </c>
      <c r="B326" s="71"/>
      <c r="C326" s="72" t="s">
        <v>41</v>
      </c>
      <c r="D326" s="72"/>
      <c r="E326" s="4" t="s">
        <v>74</v>
      </c>
      <c r="F326" s="5">
        <v>1817088</v>
      </c>
      <c r="G326" s="5">
        <v>0</v>
      </c>
      <c r="H326" s="5">
        <v>0</v>
      </c>
      <c r="I326" s="5">
        <v>0</v>
      </c>
      <c r="J326" s="5">
        <v>0</v>
      </c>
      <c r="K326" s="5">
        <v>1817088</v>
      </c>
      <c r="L326" s="73">
        <v>0</v>
      </c>
      <c r="M326" s="73"/>
      <c r="N326" s="73">
        <v>0</v>
      </c>
      <c r="O326" s="73"/>
      <c r="P326" s="5">
        <v>0</v>
      </c>
      <c r="Q326" s="5">
        <v>0</v>
      </c>
      <c r="R326" s="74">
        <v>0</v>
      </c>
      <c r="S326" s="74"/>
      <c r="T326" s="5">
        <v>0</v>
      </c>
      <c r="U326" s="5">
        <v>0</v>
      </c>
      <c r="V326" s="5">
        <v>0</v>
      </c>
      <c r="W326" s="5">
        <v>0</v>
      </c>
      <c r="X326" s="5">
        <v>1817088</v>
      </c>
      <c r="Y326" s="73">
        <v>0</v>
      </c>
      <c r="Z326" s="73"/>
    </row>
    <row r="327" spans="1:26" ht="21" customHeight="1">
      <c r="A327" s="71" t="s">
        <v>502</v>
      </c>
      <c r="B327" s="71"/>
      <c r="C327" s="72"/>
      <c r="D327" s="72"/>
      <c r="E327" s="4" t="s">
        <v>76</v>
      </c>
      <c r="F327" s="5">
        <v>23953488</v>
      </c>
      <c r="G327" s="5">
        <v>0</v>
      </c>
      <c r="H327" s="5">
        <v>0</v>
      </c>
      <c r="I327" s="5">
        <v>0</v>
      </c>
      <c r="J327" s="5">
        <v>0</v>
      </c>
      <c r="K327" s="5">
        <v>23953488</v>
      </c>
      <c r="L327" s="73">
        <v>0</v>
      </c>
      <c r="M327" s="73"/>
      <c r="N327" s="73">
        <v>0</v>
      </c>
      <c r="O327" s="73"/>
      <c r="P327" s="5">
        <v>0</v>
      </c>
      <c r="Q327" s="5">
        <v>0</v>
      </c>
      <c r="R327" s="74">
        <v>0</v>
      </c>
      <c r="S327" s="74"/>
      <c r="T327" s="5">
        <v>0</v>
      </c>
      <c r="U327" s="5">
        <v>0</v>
      </c>
      <c r="V327" s="5">
        <v>0</v>
      </c>
      <c r="W327" s="5">
        <v>0</v>
      </c>
      <c r="X327" s="5">
        <v>23953488</v>
      </c>
      <c r="Y327" s="73">
        <v>0</v>
      </c>
      <c r="Z327" s="73"/>
    </row>
    <row r="328" spans="1:26" ht="21" customHeight="1">
      <c r="A328" s="71" t="s">
        <v>503</v>
      </c>
      <c r="B328" s="71"/>
      <c r="C328" s="72" t="s">
        <v>41</v>
      </c>
      <c r="D328" s="72"/>
      <c r="E328" s="4" t="s">
        <v>78</v>
      </c>
      <c r="F328" s="5">
        <v>3634176</v>
      </c>
      <c r="G328" s="5">
        <v>0</v>
      </c>
      <c r="H328" s="5">
        <v>0</v>
      </c>
      <c r="I328" s="5">
        <v>0</v>
      </c>
      <c r="J328" s="5">
        <v>0</v>
      </c>
      <c r="K328" s="5">
        <v>3634176</v>
      </c>
      <c r="L328" s="73">
        <v>0</v>
      </c>
      <c r="M328" s="73"/>
      <c r="N328" s="73">
        <v>0</v>
      </c>
      <c r="O328" s="73"/>
      <c r="P328" s="5">
        <v>0</v>
      </c>
      <c r="Q328" s="5">
        <v>0</v>
      </c>
      <c r="R328" s="74">
        <v>0</v>
      </c>
      <c r="S328" s="74"/>
      <c r="T328" s="5">
        <v>0</v>
      </c>
      <c r="U328" s="5">
        <v>0</v>
      </c>
      <c r="V328" s="5">
        <v>0</v>
      </c>
      <c r="W328" s="5">
        <v>0</v>
      </c>
      <c r="X328" s="5">
        <v>3634176</v>
      </c>
      <c r="Y328" s="73">
        <v>0</v>
      </c>
      <c r="Z328" s="73"/>
    </row>
    <row r="329" spans="1:26" ht="36.75" customHeight="1">
      <c r="A329" s="71" t="s">
        <v>504</v>
      </c>
      <c r="B329" s="71"/>
      <c r="C329" s="72" t="s">
        <v>41</v>
      </c>
      <c r="D329" s="72"/>
      <c r="E329" s="4" t="s">
        <v>82</v>
      </c>
      <c r="F329" s="5">
        <v>1164904</v>
      </c>
      <c r="G329" s="5">
        <v>0</v>
      </c>
      <c r="H329" s="5">
        <v>0</v>
      </c>
      <c r="I329" s="5">
        <v>0</v>
      </c>
      <c r="J329" s="5">
        <v>0</v>
      </c>
      <c r="K329" s="5">
        <v>1164904</v>
      </c>
      <c r="L329" s="73">
        <v>0</v>
      </c>
      <c r="M329" s="73"/>
      <c r="N329" s="73">
        <v>0</v>
      </c>
      <c r="O329" s="73"/>
      <c r="P329" s="5">
        <v>0</v>
      </c>
      <c r="Q329" s="5">
        <v>0</v>
      </c>
      <c r="R329" s="74">
        <v>0</v>
      </c>
      <c r="S329" s="74"/>
      <c r="T329" s="5">
        <v>0</v>
      </c>
      <c r="U329" s="5">
        <v>0</v>
      </c>
      <c r="V329" s="5">
        <v>0</v>
      </c>
      <c r="W329" s="5">
        <v>0</v>
      </c>
      <c r="X329" s="5">
        <v>1164904</v>
      </c>
      <c r="Y329" s="73">
        <v>0</v>
      </c>
      <c r="Z329" s="73"/>
    </row>
    <row r="330" spans="1:26" ht="21" customHeight="1">
      <c r="A330" s="71" t="s">
        <v>505</v>
      </c>
      <c r="B330" s="71"/>
      <c r="C330" s="72" t="s">
        <v>41</v>
      </c>
      <c r="D330" s="72"/>
      <c r="E330" s="4" t="s">
        <v>84</v>
      </c>
      <c r="F330" s="5">
        <v>2543944</v>
      </c>
      <c r="G330" s="5">
        <v>0</v>
      </c>
      <c r="H330" s="5">
        <v>0</v>
      </c>
      <c r="I330" s="5">
        <v>0</v>
      </c>
      <c r="J330" s="5">
        <v>0</v>
      </c>
      <c r="K330" s="5">
        <v>2543944</v>
      </c>
      <c r="L330" s="73">
        <v>0</v>
      </c>
      <c r="M330" s="73"/>
      <c r="N330" s="73">
        <v>0</v>
      </c>
      <c r="O330" s="73"/>
      <c r="P330" s="5">
        <v>0</v>
      </c>
      <c r="Q330" s="5">
        <v>0</v>
      </c>
      <c r="R330" s="74">
        <v>0</v>
      </c>
      <c r="S330" s="74"/>
      <c r="T330" s="5">
        <v>0</v>
      </c>
      <c r="U330" s="5">
        <v>0</v>
      </c>
      <c r="V330" s="5">
        <v>0</v>
      </c>
      <c r="W330" s="5">
        <v>0</v>
      </c>
      <c r="X330" s="5">
        <v>2543944</v>
      </c>
      <c r="Y330" s="73">
        <v>0</v>
      </c>
      <c r="Z330" s="73"/>
    </row>
    <row r="331" spans="1:26" ht="21.75" customHeight="1">
      <c r="A331" s="71" t="s">
        <v>506</v>
      </c>
      <c r="B331" s="71"/>
      <c r="C331" s="72" t="s">
        <v>41</v>
      </c>
      <c r="D331" s="72"/>
      <c r="E331" s="4" t="s">
        <v>80</v>
      </c>
      <c r="F331" s="5">
        <v>16610464</v>
      </c>
      <c r="G331" s="5">
        <v>0</v>
      </c>
      <c r="H331" s="5">
        <v>0</v>
      </c>
      <c r="I331" s="5">
        <v>0</v>
      </c>
      <c r="J331" s="5">
        <v>0</v>
      </c>
      <c r="K331" s="5">
        <v>16610464</v>
      </c>
      <c r="L331" s="73">
        <v>0</v>
      </c>
      <c r="M331" s="73"/>
      <c r="N331" s="73">
        <v>0</v>
      </c>
      <c r="O331" s="73"/>
      <c r="P331" s="5">
        <v>0</v>
      </c>
      <c r="Q331" s="5">
        <v>0</v>
      </c>
      <c r="R331" s="74">
        <v>0</v>
      </c>
      <c r="S331" s="74"/>
      <c r="T331" s="5">
        <v>0</v>
      </c>
      <c r="U331" s="5">
        <v>0</v>
      </c>
      <c r="V331" s="5">
        <v>0</v>
      </c>
      <c r="W331" s="5">
        <v>0</v>
      </c>
      <c r="X331" s="5">
        <v>16610464</v>
      </c>
      <c r="Y331" s="73">
        <v>0</v>
      </c>
      <c r="Z331" s="73"/>
    </row>
    <row r="332" spans="1:26" ht="21" customHeight="1">
      <c r="A332" s="71" t="s">
        <v>507</v>
      </c>
      <c r="B332" s="71"/>
      <c r="C332" s="72"/>
      <c r="D332" s="72"/>
      <c r="E332" s="4" t="s">
        <v>90</v>
      </c>
      <c r="F332" s="5">
        <v>13328164933</v>
      </c>
      <c r="G332" s="5">
        <v>0</v>
      </c>
      <c r="H332" s="5">
        <v>0</v>
      </c>
      <c r="I332" s="5">
        <v>816175084</v>
      </c>
      <c r="J332" s="5">
        <v>816175084</v>
      </c>
      <c r="K332" s="5">
        <v>13328164933</v>
      </c>
      <c r="L332" s="73">
        <v>315232696</v>
      </c>
      <c r="M332" s="73"/>
      <c r="N332" s="73">
        <v>0</v>
      </c>
      <c r="O332" s="73"/>
      <c r="P332" s="5">
        <v>315232696</v>
      </c>
      <c r="Q332" s="5">
        <v>315232696</v>
      </c>
      <c r="R332" s="74">
        <v>2.3651620278159715</v>
      </c>
      <c r="S332" s="74"/>
      <c r="T332" s="5">
        <v>83335459</v>
      </c>
      <c r="U332" s="5">
        <v>0</v>
      </c>
      <c r="V332" s="5">
        <v>6695359</v>
      </c>
      <c r="W332" s="5">
        <v>6695359</v>
      </c>
      <c r="X332" s="5">
        <v>13012932237</v>
      </c>
      <c r="Y332" s="73">
        <v>76640100</v>
      </c>
      <c r="Z332" s="73"/>
    </row>
    <row r="333" spans="1:26" ht="53.25" customHeight="1">
      <c r="A333" s="71" t="s">
        <v>508</v>
      </c>
      <c r="B333" s="71"/>
      <c r="C333" s="72"/>
      <c r="D333" s="72"/>
      <c r="E333" s="4" t="s">
        <v>509</v>
      </c>
      <c r="F333" s="5">
        <v>13328164933</v>
      </c>
      <c r="G333" s="5">
        <v>0</v>
      </c>
      <c r="H333" s="5">
        <v>0</v>
      </c>
      <c r="I333" s="5">
        <v>816175084</v>
      </c>
      <c r="J333" s="5">
        <v>816175084</v>
      </c>
      <c r="K333" s="5">
        <v>13328164933</v>
      </c>
      <c r="L333" s="73">
        <v>315232696</v>
      </c>
      <c r="M333" s="73"/>
      <c r="N333" s="73">
        <v>0</v>
      </c>
      <c r="O333" s="73"/>
      <c r="P333" s="5">
        <v>315232696</v>
      </c>
      <c r="Q333" s="5">
        <v>315232696</v>
      </c>
      <c r="R333" s="74">
        <v>2.3651620278159715</v>
      </c>
      <c r="S333" s="74"/>
      <c r="T333" s="5">
        <v>83335459</v>
      </c>
      <c r="U333" s="5">
        <v>0</v>
      </c>
      <c r="V333" s="5">
        <v>6695359</v>
      </c>
      <c r="W333" s="5">
        <v>6695359</v>
      </c>
      <c r="X333" s="5">
        <v>13012932237</v>
      </c>
      <c r="Y333" s="73">
        <v>76640100</v>
      </c>
      <c r="Z333" s="73"/>
    </row>
    <row r="334" spans="1:26" ht="28.5" customHeight="1">
      <c r="A334" s="71" t="s">
        <v>510</v>
      </c>
      <c r="B334" s="71"/>
      <c r="C334" s="72"/>
      <c r="D334" s="72"/>
      <c r="E334" s="4" t="s">
        <v>511</v>
      </c>
      <c r="F334" s="5">
        <v>13328164933</v>
      </c>
      <c r="G334" s="5">
        <v>0</v>
      </c>
      <c r="H334" s="5">
        <v>0</v>
      </c>
      <c r="I334" s="5">
        <v>816175084</v>
      </c>
      <c r="J334" s="5">
        <v>816175084</v>
      </c>
      <c r="K334" s="5">
        <v>13328164933</v>
      </c>
      <c r="L334" s="73">
        <v>315232696</v>
      </c>
      <c r="M334" s="73"/>
      <c r="N334" s="73">
        <v>0</v>
      </c>
      <c r="O334" s="73"/>
      <c r="P334" s="5">
        <v>315232696</v>
      </c>
      <c r="Q334" s="5">
        <v>315232696</v>
      </c>
      <c r="R334" s="74">
        <v>2.3651620278159715</v>
      </c>
      <c r="S334" s="74"/>
      <c r="T334" s="5">
        <v>83335459</v>
      </c>
      <c r="U334" s="5">
        <v>0</v>
      </c>
      <c r="V334" s="5">
        <v>6695359</v>
      </c>
      <c r="W334" s="5">
        <v>6695359</v>
      </c>
      <c r="X334" s="5">
        <v>13012932237</v>
      </c>
      <c r="Y334" s="73">
        <v>76640100</v>
      </c>
      <c r="Z334" s="73"/>
    </row>
    <row r="335" spans="1:26" ht="36.75" customHeight="1">
      <c r="A335" s="71" t="s">
        <v>512</v>
      </c>
      <c r="B335" s="71"/>
      <c r="C335" s="72"/>
      <c r="D335" s="72"/>
      <c r="E335" s="4" t="s">
        <v>513</v>
      </c>
      <c r="F335" s="5">
        <v>379784877</v>
      </c>
      <c r="G335" s="5">
        <v>0</v>
      </c>
      <c r="H335" s="5">
        <v>0</v>
      </c>
      <c r="I335" s="5">
        <v>0</v>
      </c>
      <c r="J335" s="5">
        <v>0</v>
      </c>
      <c r="K335" s="5">
        <v>379784877</v>
      </c>
      <c r="L335" s="73">
        <v>0</v>
      </c>
      <c r="M335" s="73"/>
      <c r="N335" s="73">
        <v>0</v>
      </c>
      <c r="O335" s="73"/>
      <c r="P335" s="5">
        <v>0</v>
      </c>
      <c r="Q335" s="5">
        <v>0</v>
      </c>
      <c r="R335" s="74">
        <v>0</v>
      </c>
      <c r="S335" s="74"/>
      <c r="T335" s="5">
        <v>0</v>
      </c>
      <c r="U335" s="5">
        <v>0</v>
      </c>
      <c r="V335" s="5">
        <v>0</v>
      </c>
      <c r="W335" s="5">
        <v>0</v>
      </c>
      <c r="X335" s="5">
        <v>379784877</v>
      </c>
      <c r="Y335" s="73">
        <v>0</v>
      </c>
      <c r="Z335" s="73"/>
    </row>
    <row r="336" spans="1:26" ht="28.5" customHeight="1">
      <c r="A336" s="71" t="s">
        <v>514</v>
      </c>
      <c r="B336" s="71"/>
      <c r="C336" s="72"/>
      <c r="D336" s="72"/>
      <c r="E336" s="4" t="s">
        <v>515</v>
      </c>
      <c r="F336" s="5">
        <v>379784877</v>
      </c>
      <c r="G336" s="5">
        <v>0</v>
      </c>
      <c r="H336" s="5">
        <v>0</v>
      </c>
      <c r="I336" s="5">
        <v>0</v>
      </c>
      <c r="J336" s="5">
        <v>0</v>
      </c>
      <c r="K336" s="5">
        <v>379784877</v>
      </c>
      <c r="L336" s="73">
        <v>0</v>
      </c>
      <c r="M336" s="73"/>
      <c r="N336" s="73">
        <v>0</v>
      </c>
      <c r="O336" s="73"/>
      <c r="P336" s="5">
        <v>0</v>
      </c>
      <c r="Q336" s="5">
        <v>0</v>
      </c>
      <c r="R336" s="74">
        <v>0</v>
      </c>
      <c r="S336" s="74"/>
      <c r="T336" s="5">
        <v>0</v>
      </c>
      <c r="U336" s="5">
        <v>0</v>
      </c>
      <c r="V336" s="5">
        <v>0</v>
      </c>
      <c r="W336" s="5">
        <v>0</v>
      </c>
      <c r="X336" s="5">
        <v>379784877</v>
      </c>
      <c r="Y336" s="73">
        <v>0</v>
      </c>
      <c r="Z336" s="73"/>
    </row>
    <row r="337" spans="1:26" ht="28.5" customHeight="1">
      <c r="A337" s="71" t="s">
        <v>516</v>
      </c>
      <c r="B337" s="71"/>
      <c r="C337" s="72" t="s">
        <v>100</v>
      </c>
      <c r="D337" s="72"/>
      <c r="E337" s="4" t="s">
        <v>517</v>
      </c>
      <c r="F337" s="5">
        <v>379784877</v>
      </c>
      <c r="G337" s="5">
        <v>0</v>
      </c>
      <c r="H337" s="5">
        <v>0</v>
      </c>
      <c r="I337" s="5">
        <v>0</v>
      </c>
      <c r="J337" s="5">
        <v>0</v>
      </c>
      <c r="K337" s="5">
        <v>379784877</v>
      </c>
      <c r="L337" s="73">
        <v>0</v>
      </c>
      <c r="M337" s="73"/>
      <c r="N337" s="73">
        <v>0</v>
      </c>
      <c r="O337" s="73"/>
      <c r="P337" s="5">
        <v>0</v>
      </c>
      <c r="Q337" s="5">
        <v>0</v>
      </c>
      <c r="R337" s="74">
        <v>0</v>
      </c>
      <c r="S337" s="74"/>
      <c r="T337" s="5">
        <v>0</v>
      </c>
      <c r="U337" s="5">
        <v>0</v>
      </c>
      <c r="V337" s="5">
        <v>0</v>
      </c>
      <c r="W337" s="5">
        <v>0</v>
      </c>
      <c r="X337" s="5">
        <v>379784877</v>
      </c>
      <c r="Y337" s="73">
        <v>0</v>
      </c>
      <c r="Z337" s="73"/>
    </row>
    <row r="338" spans="1:26" ht="53.25" customHeight="1">
      <c r="A338" s="71" t="s">
        <v>518</v>
      </c>
      <c r="B338" s="71"/>
      <c r="C338" s="72"/>
      <c r="D338" s="72"/>
      <c r="E338" s="4" t="s">
        <v>519</v>
      </c>
      <c r="F338" s="5">
        <v>456705980</v>
      </c>
      <c r="G338" s="5">
        <v>0</v>
      </c>
      <c r="H338" s="5">
        <v>0</v>
      </c>
      <c r="I338" s="5">
        <v>816175084</v>
      </c>
      <c r="J338" s="5">
        <v>0</v>
      </c>
      <c r="K338" s="5">
        <v>1272881064</v>
      </c>
      <c r="L338" s="73">
        <v>222673934</v>
      </c>
      <c r="M338" s="73"/>
      <c r="N338" s="73">
        <v>0</v>
      </c>
      <c r="O338" s="73"/>
      <c r="P338" s="5">
        <v>222673934</v>
      </c>
      <c r="Q338" s="5">
        <v>222673934</v>
      </c>
      <c r="R338" s="74">
        <v>17.493695231842963</v>
      </c>
      <c r="S338" s="74"/>
      <c r="T338" s="5">
        <v>0</v>
      </c>
      <c r="U338" s="5">
        <v>0</v>
      </c>
      <c r="V338" s="5">
        <v>0</v>
      </c>
      <c r="W338" s="5">
        <v>0</v>
      </c>
      <c r="X338" s="5">
        <v>1050207130</v>
      </c>
      <c r="Y338" s="73">
        <v>0</v>
      </c>
      <c r="Z338" s="73"/>
    </row>
    <row r="339" spans="1:26" ht="54" customHeight="1">
      <c r="A339" s="71" t="s">
        <v>520</v>
      </c>
      <c r="B339" s="71"/>
      <c r="C339" s="72"/>
      <c r="D339" s="72"/>
      <c r="E339" s="4" t="s">
        <v>521</v>
      </c>
      <c r="F339" s="5">
        <v>456705980</v>
      </c>
      <c r="G339" s="5">
        <v>0</v>
      </c>
      <c r="H339" s="5">
        <v>0</v>
      </c>
      <c r="I339" s="5">
        <v>816175084</v>
      </c>
      <c r="J339" s="5">
        <v>0</v>
      </c>
      <c r="K339" s="5">
        <v>1272881064</v>
      </c>
      <c r="L339" s="73">
        <v>222673934</v>
      </c>
      <c r="M339" s="73"/>
      <c r="N339" s="73">
        <v>0</v>
      </c>
      <c r="O339" s="73"/>
      <c r="P339" s="5">
        <v>222673934</v>
      </c>
      <c r="Q339" s="5">
        <v>222673934</v>
      </c>
      <c r="R339" s="74">
        <v>17.493695231842963</v>
      </c>
      <c r="S339" s="74"/>
      <c r="T339" s="5">
        <v>0</v>
      </c>
      <c r="U339" s="5">
        <v>0</v>
      </c>
      <c r="V339" s="5">
        <v>0</v>
      </c>
      <c r="W339" s="5">
        <v>0</v>
      </c>
      <c r="X339" s="5">
        <v>1050207130</v>
      </c>
      <c r="Y339" s="73">
        <v>0</v>
      </c>
      <c r="Z339" s="73"/>
    </row>
    <row r="340" spans="1:26" ht="45" customHeight="1">
      <c r="A340" s="71" t="s">
        <v>522</v>
      </c>
      <c r="B340" s="71"/>
      <c r="C340" s="72" t="s">
        <v>100</v>
      </c>
      <c r="D340" s="72"/>
      <c r="E340" s="4" t="s">
        <v>523</v>
      </c>
      <c r="F340" s="5">
        <v>411833516</v>
      </c>
      <c r="G340" s="5">
        <v>0</v>
      </c>
      <c r="H340" s="5">
        <v>0</v>
      </c>
      <c r="I340" s="5">
        <v>816175084</v>
      </c>
      <c r="J340" s="5">
        <v>0</v>
      </c>
      <c r="K340" s="5">
        <v>1228008600</v>
      </c>
      <c r="L340" s="73">
        <v>222673934</v>
      </c>
      <c r="M340" s="73"/>
      <c r="N340" s="73">
        <v>0</v>
      </c>
      <c r="O340" s="73"/>
      <c r="P340" s="5">
        <v>222673934</v>
      </c>
      <c r="Q340" s="5">
        <v>222673934</v>
      </c>
      <c r="R340" s="74">
        <v>18.13292952508639</v>
      </c>
      <c r="S340" s="74"/>
      <c r="T340" s="5">
        <v>0</v>
      </c>
      <c r="U340" s="5">
        <v>0</v>
      </c>
      <c r="V340" s="5">
        <v>0</v>
      </c>
      <c r="W340" s="5">
        <v>0</v>
      </c>
      <c r="X340" s="5">
        <v>1005334666</v>
      </c>
      <c r="Y340" s="73">
        <v>0</v>
      </c>
      <c r="Z340" s="73"/>
    </row>
    <row r="341" spans="1:26" ht="45.75" customHeight="1">
      <c r="A341" s="71" t="s">
        <v>524</v>
      </c>
      <c r="B341" s="71"/>
      <c r="C341" s="72" t="s">
        <v>100</v>
      </c>
      <c r="D341" s="72"/>
      <c r="E341" s="4" t="s">
        <v>523</v>
      </c>
      <c r="F341" s="5">
        <v>44872464</v>
      </c>
      <c r="G341" s="5">
        <v>0</v>
      </c>
      <c r="H341" s="5">
        <v>0</v>
      </c>
      <c r="I341" s="5">
        <v>0</v>
      </c>
      <c r="J341" s="5">
        <v>0</v>
      </c>
      <c r="K341" s="5">
        <v>44872464</v>
      </c>
      <c r="L341" s="73">
        <v>0</v>
      </c>
      <c r="M341" s="73"/>
      <c r="N341" s="73">
        <v>0</v>
      </c>
      <c r="O341" s="73"/>
      <c r="P341" s="5">
        <v>0</v>
      </c>
      <c r="Q341" s="5">
        <v>0</v>
      </c>
      <c r="R341" s="74">
        <v>0</v>
      </c>
      <c r="S341" s="74"/>
      <c r="T341" s="5">
        <v>0</v>
      </c>
      <c r="U341" s="5">
        <v>0</v>
      </c>
      <c r="V341" s="5">
        <v>0</v>
      </c>
      <c r="W341" s="5">
        <v>0</v>
      </c>
      <c r="X341" s="5">
        <v>44872464</v>
      </c>
      <c r="Y341" s="73">
        <v>0</v>
      </c>
      <c r="Z341" s="73"/>
    </row>
    <row r="342" spans="1:26" ht="53.25" customHeight="1">
      <c r="A342" s="71" t="s">
        <v>525</v>
      </c>
      <c r="B342" s="71"/>
      <c r="C342" s="72"/>
      <c r="D342" s="72"/>
      <c r="E342" s="4" t="s">
        <v>526</v>
      </c>
      <c r="F342" s="5">
        <v>7207766105</v>
      </c>
      <c r="G342" s="5">
        <v>0</v>
      </c>
      <c r="H342" s="5">
        <v>0</v>
      </c>
      <c r="I342" s="5">
        <v>0</v>
      </c>
      <c r="J342" s="5">
        <v>816175084</v>
      </c>
      <c r="K342" s="5">
        <v>6391591021</v>
      </c>
      <c r="L342" s="73">
        <v>0</v>
      </c>
      <c r="M342" s="73"/>
      <c r="N342" s="73">
        <v>0</v>
      </c>
      <c r="O342" s="73"/>
      <c r="P342" s="5">
        <v>0</v>
      </c>
      <c r="Q342" s="5">
        <v>0</v>
      </c>
      <c r="R342" s="74">
        <v>0</v>
      </c>
      <c r="S342" s="74"/>
      <c r="T342" s="5">
        <v>0</v>
      </c>
      <c r="U342" s="5">
        <v>0</v>
      </c>
      <c r="V342" s="5">
        <v>0</v>
      </c>
      <c r="W342" s="5">
        <v>0</v>
      </c>
      <c r="X342" s="5">
        <v>6391591021</v>
      </c>
      <c r="Y342" s="73">
        <v>0</v>
      </c>
      <c r="Z342" s="73"/>
    </row>
    <row r="343" spans="1:26" ht="28.5" customHeight="1">
      <c r="A343" s="71" t="s">
        <v>527</v>
      </c>
      <c r="B343" s="71"/>
      <c r="C343" s="72"/>
      <c r="D343" s="72"/>
      <c r="E343" s="4" t="s">
        <v>528</v>
      </c>
      <c r="F343" s="5">
        <v>7207766105</v>
      </c>
      <c r="G343" s="5">
        <v>0</v>
      </c>
      <c r="H343" s="5">
        <v>0</v>
      </c>
      <c r="I343" s="5">
        <v>0</v>
      </c>
      <c r="J343" s="5">
        <v>816175084</v>
      </c>
      <c r="K343" s="5">
        <v>6391591021</v>
      </c>
      <c r="L343" s="73">
        <v>0</v>
      </c>
      <c r="M343" s="73"/>
      <c r="N343" s="73">
        <v>0</v>
      </c>
      <c r="O343" s="73"/>
      <c r="P343" s="5">
        <v>0</v>
      </c>
      <c r="Q343" s="5">
        <v>0</v>
      </c>
      <c r="R343" s="74">
        <v>0</v>
      </c>
      <c r="S343" s="74"/>
      <c r="T343" s="5">
        <v>0</v>
      </c>
      <c r="U343" s="5">
        <v>0</v>
      </c>
      <c r="V343" s="5">
        <v>0</v>
      </c>
      <c r="W343" s="5">
        <v>0</v>
      </c>
      <c r="X343" s="5">
        <v>6391591021</v>
      </c>
      <c r="Y343" s="73">
        <v>0</v>
      </c>
      <c r="Z343" s="73"/>
    </row>
    <row r="344" spans="1:26" ht="21" customHeight="1">
      <c r="A344" s="71" t="s">
        <v>529</v>
      </c>
      <c r="B344" s="71"/>
      <c r="C344" s="72" t="s">
        <v>100</v>
      </c>
      <c r="D344" s="72"/>
      <c r="E344" s="4" t="s">
        <v>530</v>
      </c>
      <c r="F344" s="5">
        <v>2887982983</v>
      </c>
      <c r="G344" s="5">
        <v>0</v>
      </c>
      <c r="H344" s="5">
        <v>0</v>
      </c>
      <c r="I344" s="5">
        <v>0</v>
      </c>
      <c r="J344" s="5">
        <v>816175084</v>
      </c>
      <c r="K344" s="5">
        <v>2071807899</v>
      </c>
      <c r="L344" s="73">
        <v>0</v>
      </c>
      <c r="M344" s="73"/>
      <c r="N344" s="73">
        <v>0</v>
      </c>
      <c r="O344" s="73"/>
      <c r="P344" s="5">
        <v>0</v>
      </c>
      <c r="Q344" s="5">
        <v>0</v>
      </c>
      <c r="R344" s="74">
        <v>0</v>
      </c>
      <c r="S344" s="74"/>
      <c r="T344" s="5">
        <v>0</v>
      </c>
      <c r="U344" s="5">
        <v>0</v>
      </c>
      <c r="V344" s="5">
        <v>0</v>
      </c>
      <c r="W344" s="5">
        <v>0</v>
      </c>
      <c r="X344" s="5">
        <v>2071807899</v>
      </c>
      <c r="Y344" s="73">
        <v>0</v>
      </c>
      <c r="Z344" s="73"/>
    </row>
    <row r="345" spans="1:26" ht="21" customHeight="1">
      <c r="A345" s="71" t="s">
        <v>531</v>
      </c>
      <c r="B345" s="71"/>
      <c r="C345" s="72" t="s">
        <v>100</v>
      </c>
      <c r="D345" s="72"/>
      <c r="E345" s="4" t="s">
        <v>530</v>
      </c>
      <c r="F345" s="5">
        <v>2672787382</v>
      </c>
      <c r="G345" s="5">
        <v>0</v>
      </c>
      <c r="H345" s="5">
        <v>0</v>
      </c>
      <c r="I345" s="5">
        <v>0</v>
      </c>
      <c r="J345" s="5">
        <v>0</v>
      </c>
      <c r="K345" s="5">
        <v>2672787382</v>
      </c>
      <c r="L345" s="73">
        <v>0</v>
      </c>
      <c r="M345" s="73"/>
      <c r="N345" s="73">
        <v>0</v>
      </c>
      <c r="O345" s="73"/>
      <c r="P345" s="5">
        <v>0</v>
      </c>
      <c r="Q345" s="5">
        <v>0</v>
      </c>
      <c r="R345" s="74">
        <v>0</v>
      </c>
      <c r="S345" s="74"/>
      <c r="T345" s="5">
        <v>0</v>
      </c>
      <c r="U345" s="5">
        <v>0</v>
      </c>
      <c r="V345" s="5">
        <v>0</v>
      </c>
      <c r="W345" s="5">
        <v>0</v>
      </c>
      <c r="X345" s="5">
        <v>2672787382</v>
      </c>
      <c r="Y345" s="73">
        <v>0</v>
      </c>
      <c r="Z345" s="73"/>
    </row>
    <row r="346" spans="1:26" ht="21" customHeight="1">
      <c r="A346" s="71" t="s">
        <v>532</v>
      </c>
      <c r="B346" s="71"/>
      <c r="C346" s="72" t="s">
        <v>100</v>
      </c>
      <c r="D346" s="72"/>
      <c r="E346" s="4" t="s">
        <v>530</v>
      </c>
      <c r="F346" s="5">
        <v>680004877</v>
      </c>
      <c r="G346" s="5">
        <v>0</v>
      </c>
      <c r="H346" s="5">
        <v>0</v>
      </c>
      <c r="I346" s="5">
        <v>0</v>
      </c>
      <c r="J346" s="5">
        <v>0</v>
      </c>
      <c r="K346" s="5">
        <v>680004877</v>
      </c>
      <c r="L346" s="73">
        <v>0</v>
      </c>
      <c r="M346" s="73"/>
      <c r="N346" s="73">
        <v>0</v>
      </c>
      <c r="O346" s="73"/>
      <c r="P346" s="5">
        <v>0</v>
      </c>
      <c r="Q346" s="5">
        <v>0</v>
      </c>
      <c r="R346" s="74">
        <v>0</v>
      </c>
      <c r="S346" s="74"/>
      <c r="T346" s="5">
        <v>0</v>
      </c>
      <c r="U346" s="5">
        <v>0</v>
      </c>
      <c r="V346" s="5">
        <v>0</v>
      </c>
      <c r="W346" s="5">
        <v>0</v>
      </c>
      <c r="X346" s="5">
        <v>680004877</v>
      </c>
      <c r="Y346" s="73">
        <v>0</v>
      </c>
      <c r="Z346" s="73"/>
    </row>
    <row r="347" spans="1:26" ht="21" customHeight="1">
      <c r="A347" s="71" t="s">
        <v>533</v>
      </c>
      <c r="B347" s="71"/>
      <c r="C347" s="72" t="s">
        <v>100</v>
      </c>
      <c r="D347" s="72"/>
      <c r="E347" s="4" t="s">
        <v>530</v>
      </c>
      <c r="F347" s="5">
        <v>279098407</v>
      </c>
      <c r="G347" s="5">
        <v>0</v>
      </c>
      <c r="H347" s="5">
        <v>0</v>
      </c>
      <c r="I347" s="5">
        <v>0</v>
      </c>
      <c r="J347" s="5">
        <v>0</v>
      </c>
      <c r="K347" s="5">
        <v>279098407</v>
      </c>
      <c r="L347" s="73">
        <v>0</v>
      </c>
      <c r="M347" s="73"/>
      <c r="N347" s="73">
        <v>0</v>
      </c>
      <c r="O347" s="73"/>
      <c r="P347" s="5">
        <v>0</v>
      </c>
      <c r="Q347" s="5">
        <v>0</v>
      </c>
      <c r="R347" s="74">
        <v>0</v>
      </c>
      <c r="S347" s="74"/>
      <c r="T347" s="5">
        <v>0</v>
      </c>
      <c r="U347" s="5">
        <v>0</v>
      </c>
      <c r="V347" s="5">
        <v>0</v>
      </c>
      <c r="W347" s="5">
        <v>0</v>
      </c>
      <c r="X347" s="5">
        <v>279098407</v>
      </c>
      <c r="Y347" s="73">
        <v>0</v>
      </c>
      <c r="Z347" s="73"/>
    </row>
    <row r="348" spans="1:26" ht="21.75" customHeight="1">
      <c r="A348" s="71" t="s">
        <v>534</v>
      </c>
      <c r="B348" s="71"/>
      <c r="C348" s="72" t="s">
        <v>100</v>
      </c>
      <c r="D348" s="72"/>
      <c r="E348" s="4" t="s">
        <v>530</v>
      </c>
      <c r="F348" s="5">
        <v>48388096</v>
      </c>
      <c r="G348" s="5">
        <v>0</v>
      </c>
      <c r="H348" s="5">
        <v>0</v>
      </c>
      <c r="I348" s="5">
        <v>0</v>
      </c>
      <c r="J348" s="5">
        <v>0</v>
      </c>
      <c r="K348" s="5">
        <v>48388096</v>
      </c>
      <c r="L348" s="73">
        <v>0</v>
      </c>
      <c r="M348" s="73"/>
      <c r="N348" s="73">
        <v>0</v>
      </c>
      <c r="O348" s="73"/>
      <c r="P348" s="5">
        <v>0</v>
      </c>
      <c r="Q348" s="5">
        <v>0</v>
      </c>
      <c r="R348" s="74">
        <v>0</v>
      </c>
      <c r="S348" s="74"/>
      <c r="T348" s="5">
        <v>0</v>
      </c>
      <c r="U348" s="5">
        <v>0</v>
      </c>
      <c r="V348" s="5">
        <v>0</v>
      </c>
      <c r="W348" s="5">
        <v>0</v>
      </c>
      <c r="X348" s="5">
        <v>48388096</v>
      </c>
      <c r="Y348" s="73">
        <v>0</v>
      </c>
      <c r="Z348" s="73"/>
    </row>
    <row r="349" spans="1:26" ht="36.75" customHeight="1">
      <c r="A349" s="71" t="s">
        <v>535</v>
      </c>
      <c r="B349" s="71"/>
      <c r="C349" s="72" t="s">
        <v>100</v>
      </c>
      <c r="D349" s="72"/>
      <c r="E349" s="4" t="s">
        <v>536</v>
      </c>
      <c r="F349" s="5">
        <v>578599940</v>
      </c>
      <c r="G349" s="5">
        <v>0</v>
      </c>
      <c r="H349" s="5">
        <v>0</v>
      </c>
      <c r="I349" s="5">
        <v>0</v>
      </c>
      <c r="J349" s="5">
        <v>0</v>
      </c>
      <c r="K349" s="5">
        <v>578599940</v>
      </c>
      <c r="L349" s="73">
        <v>0</v>
      </c>
      <c r="M349" s="73"/>
      <c r="N349" s="73">
        <v>0</v>
      </c>
      <c r="O349" s="73"/>
      <c r="P349" s="5">
        <v>0</v>
      </c>
      <c r="Q349" s="5">
        <v>0</v>
      </c>
      <c r="R349" s="74">
        <v>0</v>
      </c>
      <c r="S349" s="74"/>
      <c r="T349" s="5">
        <v>0</v>
      </c>
      <c r="U349" s="5">
        <v>0</v>
      </c>
      <c r="V349" s="5">
        <v>0</v>
      </c>
      <c r="W349" s="5">
        <v>0</v>
      </c>
      <c r="X349" s="5">
        <v>578599940</v>
      </c>
      <c r="Y349" s="73">
        <v>0</v>
      </c>
      <c r="Z349" s="73"/>
    </row>
    <row r="350" spans="1:26" ht="36.75" customHeight="1">
      <c r="A350" s="71" t="s">
        <v>537</v>
      </c>
      <c r="B350" s="71"/>
      <c r="C350" s="72" t="s">
        <v>100</v>
      </c>
      <c r="D350" s="72"/>
      <c r="E350" s="4" t="s">
        <v>538</v>
      </c>
      <c r="F350" s="5">
        <v>60904420</v>
      </c>
      <c r="G350" s="5">
        <v>0</v>
      </c>
      <c r="H350" s="5">
        <v>0</v>
      </c>
      <c r="I350" s="5">
        <v>0</v>
      </c>
      <c r="J350" s="5">
        <v>0</v>
      </c>
      <c r="K350" s="5">
        <v>60904420</v>
      </c>
      <c r="L350" s="73">
        <v>0</v>
      </c>
      <c r="M350" s="73"/>
      <c r="N350" s="73">
        <v>0</v>
      </c>
      <c r="O350" s="73"/>
      <c r="P350" s="5">
        <v>0</v>
      </c>
      <c r="Q350" s="5">
        <v>0</v>
      </c>
      <c r="R350" s="74">
        <v>0</v>
      </c>
      <c r="S350" s="74"/>
      <c r="T350" s="5">
        <v>0</v>
      </c>
      <c r="U350" s="5">
        <v>0</v>
      </c>
      <c r="V350" s="5">
        <v>0</v>
      </c>
      <c r="W350" s="5">
        <v>0</v>
      </c>
      <c r="X350" s="5">
        <v>60904420</v>
      </c>
      <c r="Y350" s="73">
        <v>0</v>
      </c>
      <c r="Z350" s="73"/>
    </row>
    <row r="351" spans="1:26" ht="70.5" customHeight="1">
      <c r="A351" s="71" t="s">
        <v>539</v>
      </c>
      <c r="B351" s="71"/>
      <c r="C351" s="72"/>
      <c r="D351" s="72"/>
      <c r="E351" s="4" t="s">
        <v>540</v>
      </c>
      <c r="F351" s="5">
        <v>1814157148</v>
      </c>
      <c r="G351" s="5">
        <v>0</v>
      </c>
      <c r="H351" s="5">
        <v>0</v>
      </c>
      <c r="I351" s="5">
        <v>0</v>
      </c>
      <c r="J351" s="5">
        <v>0</v>
      </c>
      <c r="K351" s="5">
        <v>1814157148</v>
      </c>
      <c r="L351" s="73">
        <v>0</v>
      </c>
      <c r="M351" s="73"/>
      <c r="N351" s="73">
        <v>0</v>
      </c>
      <c r="O351" s="73"/>
      <c r="P351" s="5">
        <v>0</v>
      </c>
      <c r="Q351" s="5">
        <v>0</v>
      </c>
      <c r="R351" s="74">
        <v>0</v>
      </c>
      <c r="S351" s="74"/>
      <c r="T351" s="5">
        <v>0</v>
      </c>
      <c r="U351" s="5">
        <v>0</v>
      </c>
      <c r="V351" s="5">
        <v>0</v>
      </c>
      <c r="W351" s="5">
        <v>0</v>
      </c>
      <c r="X351" s="5">
        <v>1814157148</v>
      </c>
      <c r="Y351" s="73">
        <v>0</v>
      </c>
      <c r="Z351" s="73"/>
    </row>
    <row r="352" spans="1:26" ht="36.75" customHeight="1">
      <c r="A352" s="71" t="s">
        <v>541</v>
      </c>
      <c r="B352" s="71"/>
      <c r="C352" s="72"/>
      <c r="D352" s="72"/>
      <c r="E352" s="4" t="s">
        <v>542</v>
      </c>
      <c r="F352" s="5">
        <v>1814157148</v>
      </c>
      <c r="G352" s="5">
        <v>0</v>
      </c>
      <c r="H352" s="5">
        <v>0</v>
      </c>
      <c r="I352" s="5">
        <v>0</v>
      </c>
      <c r="J352" s="5">
        <v>0</v>
      </c>
      <c r="K352" s="5">
        <v>1814157148</v>
      </c>
      <c r="L352" s="73">
        <v>0</v>
      </c>
      <c r="M352" s="73"/>
      <c r="N352" s="73">
        <v>0</v>
      </c>
      <c r="O352" s="73"/>
      <c r="P352" s="5">
        <v>0</v>
      </c>
      <c r="Q352" s="5">
        <v>0</v>
      </c>
      <c r="R352" s="74">
        <v>0</v>
      </c>
      <c r="S352" s="74"/>
      <c r="T352" s="5">
        <v>0</v>
      </c>
      <c r="U352" s="5">
        <v>0</v>
      </c>
      <c r="V352" s="5">
        <v>0</v>
      </c>
      <c r="W352" s="5">
        <v>0</v>
      </c>
      <c r="X352" s="5">
        <v>1814157148</v>
      </c>
      <c r="Y352" s="73">
        <v>0</v>
      </c>
      <c r="Z352" s="73"/>
    </row>
    <row r="353" spans="1:26" ht="28.5" customHeight="1">
      <c r="A353" s="71" t="s">
        <v>543</v>
      </c>
      <c r="B353" s="71"/>
      <c r="C353" s="72" t="s">
        <v>100</v>
      </c>
      <c r="D353" s="72"/>
      <c r="E353" s="4" t="s">
        <v>544</v>
      </c>
      <c r="F353" s="5">
        <v>904372270</v>
      </c>
      <c r="G353" s="5">
        <v>0</v>
      </c>
      <c r="H353" s="5">
        <v>0</v>
      </c>
      <c r="I353" s="5">
        <v>0</v>
      </c>
      <c r="J353" s="5">
        <v>0</v>
      </c>
      <c r="K353" s="5">
        <v>904372270</v>
      </c>
      <c r="L353" s="73">
        <v>0</v>
      </c>
      <c r="M353" s="73"/>
      <c r="N353" s="73">
        <v>0</v>
      </c>
      <c r="O353" s="73"/>
      <c r="P353" s="5">
        <v>0</v>
      </c>
      <c r="Q353" s="5">
        <v>0</v>
      </c>
      <c r="R353" s="74">
        <v>0</v>
      </c>
      <c r="S353" s="74"/>
      <c r="T353" s="5">
        <v>0</v>
      </c>
      <c r="U353" s="5">
        <v>0</v>
      </c>
      <c r="V353" s="5">
        <v>0</v>
      </c>
      <c r="W353" s="5">
        <v>0</v>
      </c>
      <c r="X353" s="5">
        <v>904372270</v>
      </c>
      <c r="Y353" s="73">
        <v>0</v>
      </c>
      <c r="Z353" s="73"/>
    </row>
    <row r="354" spans="1:26" ht="27.75" customHeight="1">
      <c r="A354" s="71" t="s">
        <v>545</v>
      </c>
      <c r="B354" s="71"/>
      <c r="C354" s="72" t="s">
        <v>100</v>
      </c>
      <c r="D354" s="72"/>
      <c r="E354" s="4" t="s">
        <v>544</v>
      </c>
      <c r="F354" s="5">
        <v>909784878</v>
      </c>
      <c r="G354" s="5">
        <v>0</v>
      </c>
      <c r="H354" s="5">
        <v>0</v>
      </c>
      <c r="I354" s="5">
        <v>0</v>
      </c>
      <c r="J354" s="5">
        <v>0</v>
      </c>
      <c r="K354" s="5">
        <v>909784878</v>
      </c>
      <c r="L354" s="73">
        <v>0</v>
      </c>
      <c r="M354" s="73"/>
      <c r="N354" s="73">
        <v>0</v>
      </c>
      <c r="O354" s="73"/>
      <c r="P354" s="5">
        <v>0</v>
      </c>
      <c r="Q354" s="5">
        <v>0</v>
      </c>
      <c r="R354" s="74">
        <v>0</v>
      </c>
      <c r="S354" s="74"/>
      <c r="T354" s="5">
        <v>0</v>
      </c>
      <c r="U354" s="5">
        <v>0</v>
      </c>
      <c r="V354" s="5">
        <v>0</v>
      </c>
      <c r="W354" s="5">
        <v>0</v>
      </c>
      <c r="X354" s="5">
        <v>909784878</v>
      </c>
      <c r="Y354" s="73">
        <v>0</v>
      </c>
      <c r="Z354" s="73"/>
    </row>
    <row r="355" spans="1:26" ht="62.25" customHeight="1">
      <c r="A355" s="71" t="s">
        <v>546</v>
      </c>
      <c r="B355" s="71"/>
      <c r="C355" s="72"/>
      <c r="D355" s="72"/>
      <c r="E355" s="4" t="s">
        <v>547</v>
      </c>
      <c r="F355" s="5">
        <v>3469750823</v>
      </c>
      <c r="G355" s="5">
        <v>0</v>
      </c>
      <c r="H355" s="5">
        <v>0</v>
      </c>
      <c r="I355" s="5">
        <v>0</v>
      </c>
      <c r="J355" s="5">
        <v>0</v>
      </c>
      <c r="K355" s="5">
        <v>3469750823</v>
      </c>
      <c r="L355" s="73">
        <v>92558762</v>
      </c>
      <c r="M355" s="73"/>
      <c r="N355" s="73">
        <v>0</v>
      </c>
      <c r="O355" s="73"/>
      <c r="P355" s="5">
        <v>92558762</v>
      </c>
      <c r="Q355" s="5">
        <v>92558762</v>
      </c>
      <c r="R355" s="74">
        <v>2.667591038136055</v>
      </c>
      <c r="S355" s="74"/>
      <c r="T355" s="5">
        <v>83335459</v>
      </c>
      <c r="U355" s="5">
        <v>0</v>
      </c>
      <c r="V355" s="5">
        <v>6695359</v>
      </c>
      <c r="W355" s="5">
        <v>6695359</v>
      </c>
      <c r="X355" s="5">
        <v>3377192061</v>
      </c>
      <c r="Y355" s="73">
        <v>76640100</v>
      </c>
      <c r="Z355" s="73"/>
    </row>
    <row r="356" spans="1:26" ht="36.75" customHeight="1">
      <c r="A356" s="71" t="s">
        <v>548</v>
      </c>
      <c r="B356" s="71"/>
      <c r="C356" s="72"/>
      <c r="D356" s="72"/>
      <c r="E356" s="4" t="s">
        <v>549</v>
      </c>
      <c r="F356" s="5">
        <v>3469750823</v>
      </c>
      <c r="G356" s="5">
        <v>0</v>
      </c>
      <c r="H356" s="5">
        <v>0</v>
      </c>
      <c r="I356" s="5">
        <v>0</v>
      </c>
      <c r="J356" s="5">
        <v>0</v>
      </c>
      <c r="K356" s="5">
        <v>3469750823</v>
      </c>
      <c r="L356" s="73">
        <v>92558762</v>
      </c>
      <c r="M356" s="73"/>
      <c r="N356" s="73">
        <v>0</v>
      </c>
      <c r="O356" s="73"/>
      <c r="P356" s="5">
        <v>92558762</v>
      </c>
      <c r="Q356" s="5">
        <v>92558762</v>
      </c>
      <c r="R356" s="74">
        <v>2.667591038136055</v>
      </c>
      <c r="S356" s="74"/>
      <c r="T356" s="5">
        <v>83335459</v>
      </c>
      <c r="U356" s="5">
        <v>0</v>
      </c>
      <c r="V356" s="5">
        <v>6695359</v>
      </c>
      <c r="W356" s="5">
        <v>6695359</v>
      </c>
      <c r="X356" s="5">
        <v>3377192061</v>
      </c>
      <c r="Y356" s="73">
        <v>76640100</v>
      </c>
      <c r="Z356" s="73"/>
    </row>
    <row r="357" spans="1:26" ht="45.75" customHeight="1">
      <c r="A357" s="71" t="s">
        <v>550</v>
      </c>
      <c r="B357" s="71"/>
      <c r="C357" s="72" t="s">
        <v>100</v>
      </c>
      <c r="D357" s="72"/>
      <c r="E357" s="4" t="s">
        <v>551</v>
      </c>
      <c r="F357" s="5">
        <v>1733017982</v>
      </c>
      <c r="G357" s="5">
        <v>0</v>
      </c>
      <c r="H357" s="5">
        <v>0</v>
      </c>
      <c r="I357" s="5">
        <v>0</v>
      </c>
      <c r="J357" s="5">
        <v>0</v>
      </c>
      <c r="K357" s="5">
        <v>1733017982</v>
      </c>
      <c r="L357" s="73">
        <v>92558762</v>
      </c>
      <c r="M357" s="73"/>
      <c r="N357" s="73">
        <v>0</v>
      </c>
      <c r="O357" s="73"/>
      <c r="P357" s="5">
        <v>92558762</v>
      </c>
      <c r="Q357" s="5">
        <v>92558762</v>
      </c>
      <c r="R357" s="74">
        <v>5.340900265396092</v>
      </c>
      <c r="S357" s="74"/>
      <c r="T357" s="5">
        <v>83335459</v>
      </c>
      <c r="U357" s="5">
        <v>0</v>
      </c>
      <c r="V357" s="5">
        <v>6695359</v>
      </c>
      <c r="W357" s="5">
        <v>6695359</v>
      </c>
      <c r="X357" s="5">
        <v>1640459220</v>
      </c>
      <c r="Y357" s="73">
        <v>76640100</v>
      </c>
      <c r="Z357" s="73"/>
    </row>
    <row r="358" spans="1:26" ht="36.75" customHeight="1">
      <c r="A358" s="71" t="s">
        <v>552</v>
      </c>
      <c r="B358" s="71"/>
      <c r="C358" s="72" t="s">
        <v>100</v>
      </c>
      <c r="D358" s="72"/>
      <c r="E358" s="4" t="s">
        <v>549</v>
      </c>
      <c r="F358" s="5">
        <v>1736732841</v>
      </c>
      <c r="G358" s="5">
        <v>0</v>
      </c>
      <c r="H358" s="5">
        <v>0</v>
      </c>
      <c r="I358" s="5">
        <v>0</v>
      </c>
      <c r="J358" s="5">
        <v>0</v>
      </c>
      <c r="K358" s="5">
        <v>1736732841</v>
      </c>
      <c r="L358" s="73">
        <v>0</v>
      </c>
      <c r="M358" s="73"/>
      <c r="N358" s="73">
        <v>0</v>
      </c>
      <c r="O358" s="73"/>
      <c r="P358" s="5">
        <v>0</v>
      </c>
      <c r="Q358" s="5">
        <v>0</v>
      </c>
      <c r="R358" s="74">
        <v>0</v>
      </c>
      <c r="S358" s="74"/>
      <c r="T358" s="5">
        <v>0</v>
      </c>
      <c r="U358" s="5">
        <v>0</v>
      </c>
      <c r="V358" s="5">
        <v>0</v>
      </c>
      <c r="W358" s="5">
        <v>0</v>
      </c>
      <c r="X358" s="5">
        <v>1736732841</v>
      </c>
      <c r="Y358" s="73">
        <v>0</v>
      </c>
      <c r="Z358" s="73"/>
    </row>
    <row r="359" spans="1:26" ht="28.5" customHeight="1">
      <c r="A359" s="71" t="s">
        <v>553</v>
      </c>
      <c r="B359" s="71"/>
      <c r="C359" s="72"/>
      <c r="D359" s="72"/>
      <c r="E359" s="4" t="s">
        <v>554</v>
      </c>
      <c r="F359" s="5">
        <v>7030588209</v>
      </c>
      <c r="G359" s="5">
        <v>0</v>
      </c>
      <c r="H359" s="5">
        <v>0</v>
      </c>
      <c r="I359" s="5">
        <v>16700632</v>
      </c>
      <c r="J359" s="5">
        <v>16700632</v>
      </c>
      <c r="K359" s="5">
        <v>7030588209</v>
      </c>
      <c r="L359" s="73">
        <v>286142190</v>
      </c>
      <c r="M359" s="73"/>
      <c r="N359" s="73">
        <v>0</v>
      </c>
      <c r="O359" s="73"/>
      <c r="P359" s="5">
        <v>252324008</v>
      </c>
      <c r="Q359" s="5">
        <v>252324008</v>
      </c>
      <c r="R359" s="74">
        <v>3.588945910343531</v>
      </c>
      <c r="S359" s="74"/>
      <c r="T359" s="5">
        <v>179608627</v>
      </c>
      <c r="U359" s="5">
        <v>0</v>
      </c>
      <c r="V359" s="5">
        <v>167678127</v>
      </c>
      <c r="W359" s="5">
        <v>167678127</v>
      </c>
      <c r="X359" s="5">
        <v>6744446019</v>
      </c>
      <c r="Y359" s="73">
        <v>11930500</v>
      </c>
      <c r="Z359" s="73"/>
    </row>
    <row r="360" spans="1:26" ht="21" customHeight="1">
      <c r="A360" s="71" t="s">
        <v>555</v>
      </c>
      <c r="B360" s="71"/>
      <c r="C360" s="72"/>
      <c r="D360" s="72"/>
      <c r="E360" s="4" t="s">
        <v>31</v>
      </c>
      <c r="F360" s="5">
        <v>2262050168</v>
      </c>
      <c r="G360" s="5">
        <v>0</v>
      </c>
      <c r="H360" s="5">
        <v>0</v>
      </c>
      <c r="I360" s="5">
        <v>0</v>
      </c>
      <c r="J360" s="5">
        <v>0</v>
      </c>
      <c r="K360" s="5">
        <v>2262050168</v>
      </c>
      <c r="L360" s="73">
        <v>122044229</v>
      </c>
      <c r="M360" s="73"/>
      <c r="N360" s="73">
        <v>0</v>
      </c>
      <c r="O360" s="73"/>
      <c r="P360" s="5">
        <v>122044229</v>
      </c>
      <c r="Q360" s="5">
        <v>122044229</v>
      </c>
      <c r="R360" s="74">
        <v>5.395292762578554</v>
      </c>
      <c r="S360" s="74"/>
      <c r="T360" s="5">
        <v>122044229</v>
      </c>
      <c r="U360" s="5">
        <v>0</v>
      </c>
      <c r="V360" s="5">
        <v>122044229</v>
      </c>
      <c r="W360" s="5">
        <v>122044229</v>
      </c>
      <c r="X360" s="5">
        <v>2140005939</v>
      </c>
      <c r="Y360" s="73">
        <v>0</v>
      </c>
      <c r="Z360" s="73"/>
    </row>
    <row r="361" spans="1:26" ht="21" customHeight="1">
      <c r="A361" s="71" t="s">
        <v>556</v>
      </c>
      <c r="B361" s="71"/>
      <c r="C361" s="72"/>
      <c r="D361" s="72"/>
      <c r="E361" s="4" t="s">
        <v>33</v>
      </c>
      <c r="F361" s="5">
        <v>2262050168</v>
      </c>
      <c r="G361" s="5">
        <v>0</v>
      </c>
      <c r="H361" s="5">
        <v>0</v>
      </c>
      <c r="I361" s="5">
        <v>0</v>
      </c>
      <c r="J361" s="5">
        <v>0</v>
      </c>
      <c r="K361" s="5">
        <v>2262050168</v>
      </c>
      <c r="L361" s="73">
        <v>122044229</v>
      </c>
      <c r="M361" s="73"/>
      <c r="N361" s="73">
        <v>0</v>
      </c>
      <c r="O361" s="73"/>
      <c r="P361" s="5">
        <v>122044229</v>
      </c>
      <c r="Q361" s="5">
        <v>122044229</v>
      </c>
      <c r="R361" s="74">
        <v>5.395292762578554</v>
      </c>
      <c r="S361" s="74"/>
      <c r="T361" s="5">
        <v>122044229</v>
      </c>
      <c r="U361" s="5">
        <v>0</v>
      </c>
      <c r="V361" s="5">
        <v>122044229</v>
      </c>
      <c r="W361" s="5">
        <v>122044229</v>
      </c>
      <c r="X361" s="5">
        <v>2140005939</v>
      </c>
      <c r="Y361" s="73">
        <v>0</v>
      </c>
      <c r="Z361" s="73"/>
    </row>
    <row r="362" spans="1:26" ht="21" customHeight="1">
      <c r="A362" s="71" t="s">
        <v>557</v>
      </c>
      <c r="B362" s="71"/>
      <c r="C362" s="72"/>
      <c r="D362" s="72"/>
      <c r="E362" s="4" t="s">
        <v>35</v>
      </c>
      <c r="F362" s="5">
        <v>2262050168</v>
      </c>
      <c r="G362" s="5">
        <v>0</v>
      </c>
      <c r="H362" s="5">
        <v>0</v>
      </c>
      <c r="I362" s="5">
        <v>0</v>
      </c>
      <c r="J362" s="5">
        <v>0</v>
      </c>
      <c r="K362" s="5">
        <v>2262050168</v>
      </c>
      <c r="L362" s="73">
        <v>122044229</v>
      </c>
      <c r="M362" s="73"/>
      <c r="N362" s="73">
        <v>0</v>
      </c>
      <c r="O362" s="73"/>
      <c r="P362" s="5">
        <v>122044229</v>
      </c>
      <c r="Q362" s="5">
        <v>122044229</v>
      </c>
      <c r="R362" s="74">
        <v>5.395292762578554</v>
      </c>
      <c r="S362" s="74"/>
      <c r="T362" s="5">
        <v>122044229</v>
      </c>
      <c r="U362" s="5">
        <v>0</v>
      </c>
      <c r="V362" s="5">
        <v>122044229</v>
      </c>
      <c r="W362" s="5">
        <v>122044229</v>
      </c>
      <c r="X362" s="5">
        <v>2140005939</v>
      </c>
      <c r="Y362" s="73">
        <v>0</v>
      </c>
      <c r="Z362" s="73"/>
    </row>
    <row r="363" spans="1:26" ht="21" customHeight="1">
      <c r="A363" s="71" t="s">
        <v>558</v>
      </c>
      <c r="B363" s="71"/>
      <c r="C363" s="72"/>
      <c r="D363" s="72"/>
      <c r="E363" s="4" t="s">
        <v>37</v>
      </c>
      <c r="F363" s="5">
        <v>2249232480</v>
      </c>
      <c r="G363" s="5">
        <v>0</v>
      </c>
      <c r="H363" s="5">
        <v>0</v>
      </c>
      <c r="I363" s="5">
        <v>0</v>
      </c>
      <c r="J363" s="5">
        <v>0</v>
      </c>
      <c r="K363" s="5">
        <v>2249232480</v>
      </c>
      <c r="L363" s="73">
        <v>122044229</v>
      </c>
      <c r="M363" s="73"/>
      <c r="N363" s="73">
        <v>0</v>
      </c>
      <c r="O363" s="73"/>
      <c r="P363" s="5">
        <v>122044229</v>
      </c>
      <c r="Q363" s="5">
        <v>122044229</v>
      </c>
      <c r="R363" s="74">
        <v>5.4260388859403275</v>
      </c>
      <c r="S363" s="74"/>
      <c r="T363" s="5">
        <v>122044229</v>
      </c>
      <c r="U363" s="5">
        <v>0</v>
      </c>
      <c r="V363" s="5">
        <v>122044229</v>
      </c>
      <c r="W363" s="5">
        <v>122044229</v>
      </c>
      <c r="X363" s="5">
        <v>2127188251</v>
      </c>
      <c r="Y363" s="73">
        <v>0</v>
      </c>
      <c r="Z363" s="73"/>
    </row>
    <row r="364" spans="1:26" ht="36.75" customHeight="1">
      <c r="A364" s="71" t="s">
        <v>559</v>
      </c>
      <c r="B364" s="71"/>
      <c r="C364" s="72"/>
      <c r="D364" s="72"/>
      <c r="E364" s="4" t="s">
        <v>39</v>
      </c>
      <c r="F364" s="5">
        <v>2239174519</v>
      </c>
      <c r="G364" s="5">
        <v>0</v>
      </c>
      <c r="H364" s="5">
        <v>0</v>
      </c>
      <c r="I364" s="5">
        <v>0</v>
      </c>
      <c r="J364" s="5">
        <v>0</v>
      </c>
      <c r="K364" s="5">
        <v>2239174519</v>
      </c>
      <c r="L364" s="73">
        <v>122044229</v>
      </c>
      <c r="M364" s="73"/>
      <c r="N364" s="73">
        <v>0</v>
      </c>
      <c r="O364" s="73"/>
      <c r="P364" s="5">
        <v>122044229</v>
      </c>
      <c r="Q364" s="5">
        <v>122044229</v>
      </c>
      <c r="R364" s="74">
        <v>5.450411656814679</v>
      </c>
      <c r="S364" s="74"/>
      <c r="T364" s="5">
        <v>122044229</v>
      </c>
      <c r="U364" s="5">
        <v>0</v>
      </c>
      <c r="V364" s="5">
        <v>122044229</v>
      </c>
      <c r="W364" s="5">
        <v>122044229</v>
      </c>
      <c r="X364" s="5">
        <v>2117130290</v>
      </c>
      <c r="Y364" s="73">
        <v>0</v>
      </c>
      <c r="Z364" s="73"/>
    </row>
    <row r="365" spans="1:26" ht="21" customHeight="1">
      <c r="A365" s="71" t="s">
        <v>560</v>
      </c>
      <c r="B365" s="71"/>
      <c r="C365" s="72" t="s">
        <v>41</v>
      </c>
      <c r="D365" s="72"/>
      <c r="E365" s="4" t="s">
        <v>42</v>
      </c>
      <c r="F365" s="5">
        <v>1699795704</v>
      </c>
      <c r="G365" s="5">
        <v>0</v>
      </c>
      <c r="H365" s="5">
        <v>0</v>
      </c>
      <c r="I365" s="5">
        <v>0</v>
      </c>
      <c r="J365" s="5">
        <v>0</v>
      </c>
      <c r="K365" s="5">
        <v>1699795704</v>
      </c>
      <c r="L365" s="73">
        <v>113351084</v>
      </c>
      <c r="M365" s="73"/>
      <c r="N365" s="73">
        <v>0</v>
      </c>
      <c r="O365" s="73"/>
      <c r="P365" s="5">
        <v>113351084</v>
      </c>
      <c r="Q365" s="5">
        <v>113351084</v>
      </c>
      <c r="R365" s="74">
        <v>6.668512206099798</v>
      </c>
      <c r="S365" s="74"/>
      <c r="T365" s="5">
        <v>113351084</v>
      </c>
      <c r="U365" s="5">
        <v>0</v>
      </c>
      <c r="V365" s="5">
        <v>113351084</v>
      </c>
      <c r="W365" s="5">
        <v>113351084</v>
      </c>
      <c r="X365" s="5">
        <v>1586444620</v>
      </c>
      <c r="Y365" s="73">
        <v>0</v>
      </c>
      <c r="Z365" s="73"/>
    </row>
    <row r="366" spans="1:26" ht="21" customHeight="1">
      <c r="A366" s="71" t="s">
        <v>561</v>
      </c>
      <c r="B366" s="71"/>
      <c r="C366" s="72" t="s">
        <v>41</v>
      </c>
      <c r="D366" s="72"/>
      <c r="E366" s="4" t="s">
        <v>46</v>
      </c>
      <c r="F366" s="5">
        <v>82305154</v>
      </c>
      <c r="G366" s="5">
        <v>0</v>
      </c>
      <c r="H366" s="5">
        <v>0</v>
      </c>
      <c r="I366" s="5">
        <v>0</v>
      </c>
      <c r="J366" s="5">
        <v>0</v>
      </c>
      <c r="K366" s="5">
        <v>82305154</v>
      </c>
      <c r="L366" s="73">
        <v>0</v>
      </c>
      <c r="M366" s="73"/>
      <c r="N366" s="73">
        <v>0</v>
      </c>
      <c r="O366" s="73"/>
      <c r="P366" s="5">
        <v>0</v>
      </c>
      <c r="Q366" s="5">
        <v>0</v>
      </c>
      <c r="R366" s="74">
        <v>0</v>
      </c>
      <c r="S366" s="74"/>
      <c r="T366" s="5">
        <v>0</v>
      </c>
      <c r="U366" s="5">
        <v>0</v>
      </c>
      <c r="V366" s="5">
        <v>0</v>
      </c>
      <c r="W366" s="5">
        <v>0</v>
      </c>
      <c r="X366" s="5">
        <v>82305154</v>
      </c>
      <c r="Y366" s="73">
        <v>0</v>
      </c>
      <c r="Z366" s="73"/>
    </row>
    <row r="367" spans="1:26" ht="21" customHeight="1">
      <c r="A367" s="71" t="s">
        <v>562</v>
      </c>
      <c r="B367" s="71"/>
      <c r="C367" s="72" t="s">
        <v>41</v>
      </c>
      <c r="D367" s="72"/>
      <c r="E367" s="4" t="s">
        <v>48</v>
      </c>
      <c r="F367" s="5">
        <v>171469066</v>
      </c>
      <c r="G367" s="5">
        <v>0</v>
      </c>
      <c r="H367" s="5">
        <v>0</v>
      </c>
      <c r="I367" s="5">
        <v>0</v>
      </c>
      <c r="J367" s="5">
        <v>0</v>
      </c>
      <c r="K367" s="5">
        <v>171469066</v>
      </c>
      <c r="L367" s="73">
        <v>0</v>
      </c>
      <c r="M367" s="73"/>
      <c r="N367" s="73">
        <v>0</v>
      </c>
      <c r="O367" s="73"/>
      <c r="P367" s="5">
        <v>0</v>
      </c>
      <c r="Q367" s="5">
        <v>0</v>
      </c>
      <c r="R367" s="74">
        <v>0</v>
      </c>
      <c r="S367" s="74"/>
      <c r="T367" s="5">
        <v>0</v>
      </c>
      <c r="U367" s="5">
        <v>0</v>
      </c>
      <c r="V367" s="5">
        <v>0</v>
      </c>
      <c r="W367" s="5">
        <v>0</v>
      </c>
      <c r="X367" s="5">
        <v>171469066</v>
      </c>
      <c r="Y367" s="73">
        <v>0</v>
      </c>
      <c r="Z367" s="73"/>
    </row>
    <row r="368" spans="1:26" ht="21.75" customHeight="1">
      <c r="A368" s="71" t="s">
        <v>563</v>
      </c>
      <c r="B368" s="71"/>
      <c r="C368" s="72" t="s">
        <v>41</v>
      </c>
      <c r="D368" s="72"/>
      <c r="E368" s="4" t="s">
        <v>50</v>
      </c>
      <c r="F368" s="5">
        <v>120714224</v>
      </c>
      <c r="G368" s="5">
        <v>0</v>
      </c>
      <c r="H368" s="5">
        <v>0</v>
      </c>
      <c r="I368" s="5">
        <v>0</v>
      </c>
      <c r="J368" s="5">
        <v>0</v>
      </c>
      <c r="K368" s="5">
        <v>120714224</v>
      </c>
      <c r="L368" s="73">
        <v>0</v>
      </c>
      <c r="M368" s="73"/>
      <c r="N368" s="73">
        <v>0</v>
      </c>
      <c r="O368" s="73"/>
      <c r="P368" s="5">
        <v>0</v>
      </c>
      <c r="Q368" s="5">
        <v>0</v>
      </c>
      <c r="R368" s="74">
        <v>0</v>
      </c>
      <c r="S368" s="74"/>
      <c r="T368" s="5">
        <v>0</v>
      </c>
      <c r="U368" s="5">
        <v>0</v>
      </c>
      <c r="V368" s="5">
        <v>0</v>
      </c>
      <c r="W368" s="5">
        <v>0</v>
      </c>
      <c r="X368" s="5">
        <v>120714224</v>
      </c>
      <c r="Y368" s="73">
        <v>0</v>
      </c>
      <c r="Z368" s="73"/>
    </row>
    <row r="369" spans="1:26" ht="21" customHeight="1">
      <c r="A369" s="71" t="s">
        <v>564</v>
      </c>
      <c r="B369" s="71"/>
      <c r="C369" s="72" t="s">
        <v>41</v>
      </c>
      <c r="D369" s="72"/>
      <c r="E369" s="4" t="s">
        <v>52</v>
      </c>
      <c r="F369" s="5">
        <v>5030160</v>
      </c>
      <c r="G369" s="5">
        <v>0</v>
      </c>
      <c r="H369" s="5">
        <v>0</v>
      </c>
      <c r="I369" s="5">
        <v>0</v>
      </c>
      <c r="J369" s="5">
        <v>0</v>
      </c>
      <c r="K369" s="5">
        <v>5030160</v>
      </c>
      <c r="L369" s="73">
        <v>0</v>
      </c>
      <c r="M369" s="73"/>
      <c r="N369" s="73">
        <v>0</v>
      </c>
      <c r="O369" s="73"/>
      <c r="P369" s="5">
        <v>0</v>
      </c>
      <c r="Q369" s="5">
        <v>0</v>
      </c>
      <c r="R369" s="74">
        <v>0</v>
      </c>
      <c r="S369" s="74"/>
      <c r="T369" s="5">
        <v>0</v>
      </c>
      <c r="U369" s="5">
        <v>0</v>
      </c>
      <c r="V369" s="5">
        <v>0</v>
      </c>
      <c r="W369" s="5">
        <v>0</v>
      </c>
      <c r="X369" s="5">
        <v>5030160</v>
      </c>
      <c r="Y369" s="73">
        <v>0</v>
      </c>
      <c r="Z369" s="73"/>
    </row>
    <row r="370" spans="1:26" ht="21" customHeight="1">
      <c r="A370" s="71" t="s">
        <v>565</v>
      </c>
      <c r="B370" s="71"/>
      <c r="C370" s="72" t="s">
        <v>41</v>
      </c>
      <c r="D370" s="72"/>
      <c r="E370" s="4" t="s">
        <v>54</v>
      </c>
      <c r="F370" s="5">
        <v>102720300</v>
      </c>
      <c r="G370" s="5">
        <v>0</v>
      </c>
      <c r="H370" s="5">
        <v>0</v>
      </c>
      <c r="I370" s="5">
        <v>0</v>
      </c>
      <c r="J370" s="5">
        <v>0</v>
      </c>
      <c r="K370" s="5">
        <v>102720300</v>
      </c>
      <c r="L370" s="73">
        <v>0</v>
      </c>
      <c r="M370" s="73"/>
      <c r="N370" s="73">
        <v>0</v>
      </c>
      <c r="O370" s="73"/>
      <c r="P370" s="5">
        <v>0</v>
      </c>
      <c r="Q370" s="5">
        <v>0</v>
      </c>
      <c r="R370" s="74">
        <v>0</v>
      </c>
      <c r="S370" s="74"/>
      <c r="T370" s="5">
        <v>0</v>
      </c>
      <c r="U370" s="5">
        <v>0</v>
      </c>
      <c r="V370" s="5">
        <v>0</v>
      </c>
      <c r="W370" s="5">
        <v>0</v>
      </c>
      <c r="X370" s="5">
        <v>102720300</v>
      </c>
      <c r="Y370" s="73">
        <v>0</v>
      </c>
      <c r="Z370" s="73"/>
    </row>
    <row r="371" spans="1:26" ht="21" customHeight="1">
      <c r="A371" s="71" t="s">
        <v>566</v>
      </c>
      <c r="B371" s="71"/>
      <c r="C371" s="72" t="s">
        <v>41</v>
      </c>
      <c r="D371" s="72"/>
      <c r="E371" s="4" t="s">
        <v>56</v>
      </c>
      <c r="F371" s="5">
        <v>3259584</v>
      </c>
      <c r="G371" s="5">
        <v>0</v>
      </c>
      <c r="H371" s="5">
        <v>0</v>
      </c>
      <c r="I371" s="5">
        <v>0</v>
      </c>
      <c r="J371" s="5">
        <v>0</v>
      </c>
      <c r="K371" s="5">
        <v>3259584</v>
      </c>
      <c r="L371" s="73">
        <v>446434</v>
      </c>
      <c r="M371" s="73"/>
      <c r="N371" s="73">
        <v>0</v>
      </c>
      <c r="O371" s="73"/>
      <c r="P371" s="5">
        <v>446434</v>
      </c>
      <c r="Q371" s="5">
        <v>446434</v>
      </c>
      <c r="R371" s="74">
        <v>13.696042194341363</v>
      </c>
      <c r="S371" s="74"/>
      <c r="T371" s="5">
        <v>446434</v>
      </c>
      <c r="U371" s="5">
        <v>0</v>
      </c>
      <c r="V371" s="5">
        <v>446434</v>
      </c>
      <c r="W371" s="5">
        <v>446434</v>
      </c>
      <c r="X371" s="5">
        <v>2813150</v>
      </c>
      <c r="Y371" s="73">
        <v>0</v>
      </c>
      <c r="Z371" s="73"/>
    </row>
    <row r="372" spans="1:26" ht="28.5" customHeight="1">
      <c r="A372" s="71" t="s">
        <v>567</v>
      </c>
      <c r="B372" s="71"/>
      <c r="C372" s="72" t="s">
        <v>41</v>
      </c>
      <c r="D372" s="72"/>
      <c r="E372" s="4" t="s">
        <v>58</v>
      </c>
      <c r="F372" s="5">
        <v>53880327</v>
      </c>
      <c r="G372" s="5">
        <v>0</v>
      </c>
      <c r="H372" s="5">
        <v>0</v>
      </c>
      <c r="I372" s="5">
        <v>0</v>
      </c>
      <c r="J372" s="5">
        <v>0</v>
      </c>
      <c r="K372" s="5">
        <v>53880327</v>
      </c>
      <c r="L372" s="73">
        <v>8246711</v>
      </c>
      <c r="M372" s="73"/>
      <c r="N372" s="73">
        <v>0</v>
      </c>
      <c r="O372" s="73"/>
      <c r="P372" s="5">
        <v>8246711</v>
      </c>
      <c r="Q372" s="5">
        <v>8246711</v>
      </c>
      <c r="R372" s="74">
        <v>15.305606812668378</v>
      </c>
      <c r="S372" s="74"/>
      <c r="T372" s="5">
        <v>8246711</v>
      </c>
      <c r="U372" s="5">
        <v>0</v>
      </c>
      <c r="V372" s="5">
        <v>8246711</v>
      </c>
      <c r="W372" s="5">
        <v>8246711</v>
      </c>
      <c r="X372" s="5">
        <v>45633616</v>
      </c>
      <c r="Y372" s="73">
        <v>0</v>
      </c>
      <c r="Z372" s="73"/>
    </row>
    <row r="373" spans="1:26" ht="21" customHeight="1">
      <c r="A373" s="71" t="s">
        <v>568</v>
      </c>
      <c r="B373" s="71"/>
      <c r="C373" s="72"/>
      <c r="D373" s="72"/>
      <c r="E373" s="4" t="s">
        <v>64</v>
      </c>
      <c r="F373" s="5">
        <v>10057961</v>
      </c>
      <c r="G373" s="5">
        <v>0</v>
      </c>
      <c r="H373" s="5">
        <v>0</v>
      </c>
      <c r="I373" s="5">
        <v>0</v>
      </c>
      <c r="J373" s="5">
        <v>0</v>
      </c>
      <c r="K373" s="5">
        <v>10057961</v>
      </c>
      <c r="L373" s="73">
        <v>0</v>
      </c>
      <c r="M373" s="73"/>
      <c r="N373" s="73">
        <v>0</v>
      </c>
      <c r="O373" s="73"/>
      <c r="P373" s="5">
        <v>0</v>
      </c>
      <c r="Q373" s="5">
        <v>0</v>
      </c>
      <c r="R373" s="74">
        <v>0</v>
      </c>
      <c r="S373" s="74"/>
      <c r="T373" s="5">
        <v>0</v>
      </c>
      <c r="U373" s="5">
        <v>0</v>
      </c>
      <c r="V373" s="5">
        <v>0</v>
      </c>
      <c r="W373" s="5">
        <v>0</v>
      </c>
      <c r="X373" s="5">
        <v>10057961</v>
      </c>
      <c r="Y373" s="73">
        <v>0</v>
      </c>
      <c r="Z373" s="73"/>
    </row>
    <row r="374" spans="1:26" ht="28.5" customHeight="1">
      <c r="A374" s="71" t="s">
        <v>569</v>
      </c>
      <c r="B374" s="71"/>
      <c r="C374" s="72" t="s">
        <v>41</v>
      </c>
      <c r="D374" s="72"/>
      <c r="E374" s="4" t="s">
        <v>66</v>
      </c>
      <c r="F374" s="5">
        <v>10057961</v>
      </c>
      <c r="G374" s="5">
        <v>0</v>
      </c>
      <c r="H374" s="5">
        <v>0</v>
      </c>
      <c r="I374" s="5">
        <v>0</v>
      </c>
      <c r="J374" s="5">
        <v>0</v>
      </c>
      <c r="K374" s="5">
        <v>10057961</v>
      </c>
      <c r="L374" s="73">
        <v>0</v>
      </c>
      <c r="M374" s="73"/>
      <c r="N374" s="73">
        <v>0</v>
      </c>
      <c r="O374" s="73"/>
      <c r="P374" s="5">
        <v>0</v>
      </c>
      <c r="Q374" s="5">
        <v>0</v>
      </c>
      <c r="R374" s="74">
        <v>0</v>
      </c>
      <c r="S374" s="74"/>
      <c r="T374" s="5">
        <v>0</v>
      </c>
      <c r="U374" s="5">
        <v>0</v>
      </c>
      <c r="V374" s="5">
        <v>0</v>
      </c>
      <c r="W374" s="5">
        <v>0</v>
      </c>
      <c r="X374" s="5">
        <v>10057961</v>
      </c>
      <c r="Y374" s="73">
        <v>0</v>
      </c>
      <c r="Z374" s="73"/>
    </row>
    <row r="375" spans="1:26" ht="21" customHeight="1">
      <c r="A375" s="71" t="s">
        <v>570</v>
      </c>
      <c r="B375" s="71"/>
      <c r="C375" s="72"/>
      <c r="D375" s="72"/>
      <c r="E375" s="4" t="s">
        <v>70</v>
      </c>
      <c r="F375" s="5">
        <v>12817688</v>
      </c>
      <c r="G375" s="5">
        <v>0</v>
      </c>
      <c r="H375" s="5">
        <v>0</v>
      </c>
      <c r="I375" s="5">
        <v>0</v>
      </c>
      <c r="J375" s="5">
        <v>0</v>
      </c>
      <c r="K375" s="5">
        <v>12817688</v>
      </c>
      <c r="L375" s="73">
        <v>0</v>
      </c>
      <c r="M375" s="73"/>
      <c r="N375" s="73">
        <v>0</v>
      </c>
      <c r="O375" s="73"/>
      <c r="P375" s="5">
        <v>0</v>
      </c>
      <c r="Q375" s="5">
        <v>0</v>
      </c>
      <c r="R375" s="74">
        <v>0</v>
      </c>
      <c r="S375" s="74"/>
      <c r="T375" s="5">
        <v>0</v>
      </c>
      <c r="U375" s="5">
        <v>0</v>
      </c>
      <c r="V375" s="5">
        <v>0</v>
      </c>
      <c r="W375" s="5">
        <v>0</v>
      </c>
      <c r="X375" s="5">
        <v>12817688</v>
      </c>
      <c r="Y375" s="73">
        <v>0</v>
      </c>
      <c r="Z375" s="73"/>
    </row>
    <row r="376" spans="1:26" ht="21" customHeight="1">
      <c r="A376" s="71" t="s">
        <v>571</v>
      </c>
      <c r="B376" s="71"/>
      <c r="C376" s="72"/>
      <c r="D376" s="72"/>
      <c r="E376" s="4" t="s">
        <v>72</v>
      </c>
      <c r="F376" s="5">
        <v>4680000</v>
      </c>
      <c r="G376" s="5">
        <v>0</v>
      </c>
      <c r="H376" s="5">
        <v>0</v>
      </c>
      <c r="I376" s="5">
        <v>0</v>
      </c>
      <c r="J376" s="5">
        <v>0</v>
      </c>
      <c r="K376" s="5">
        <v>4680000</v>
      </c>
      <c r="L376" s="73">
        <v>0</v>
      </c>
      <c r="M376" s="73"/>
      <c r="N376" s="73">
        <v>0</v>
      </c>
      <c r="O376" s="73"/>
      <c r="P376" s="5">
        <v>0</v>
      </c>
      <c r="Q376" s="5">
        <v>0</v>
      </c>
      <c r="R376" s="74">
        <v>0</v>
      </c>
      <c r="S376" s="74"/>
      <c r="T376" s="5">
        <v>0</v>
      </c>
      <c r="U376" s="5">
        <v>0</v>
      </c>
      <c r="V376" s="5">
        <v>0</v>
      </c>
      <c r="W376" s="5">
        <v>0</v>
      </c>
      <c r="X376" s="5">
        <v>4680000</v>
      </c>
      <c r="Y376" s="73">
        <v>0</v>
      </c>
      <c r="Z376" s="73"/>
    </row>
    <row r="377" spans="1:26" ht="21" customHeight="1">
      <c r="A377" s="71" t="s">
        <v>572</v>
      </c>
      <c r="B377" s="71"/>
      <c r="C377" s="72" t="s">
        <v>41</v>
      </c>
      <c r="D377" s="72"/>
      <c r="E377" s="4" t="s">
        <v>74</v>
      </c>
      <c r="F377" s="5">
        <v>4680000</v>
      </c>
      <c r="G377" s="5">
        <v>0</v>
      </c>
      <c r="H377" s="5">
        <v>0</v>
      </c>
      <c r="I377" s="5">
        <v>0</v>
      </c>
      <c r="J377" s="5">
        <v>0</v>
      </c>
      <c r="K377" s="5">
        <v>4680000</v>
      </c>
      <c r="L377" s="73">
        <v>0</v>
      </c>
      <c r="M377" s="73"/>
      <c r="N377" s="73">
        <v>0</v>
      </c>
      <c r="O377" s="73"/>
      <c r="P377" s="5">
        <v>0</v>
      </c>
      <c r="Q377" s="5">
        <v>0</v>
      </c>
      <c r="R377" s="74">
        <v>0</v>
      </c>
      <c r="S377" s="74"/>
      <c r="T377" s="5">
        <v>0</v>
      </c>
      <c r="U377" s="5">
        <v>0</v>
      </c>
      <c r="V377" s="5">
        <v>0</v>
      </c>
      <c r="W377" s="5">
        <v>0</v>
      </c>
      <c r="X377" s="5">
        <v>4680000</v>
      </c>
      <c r="Y377" s="73">
        <v>0</v>
      </c>
      <c r="Z377" s="73"/>
    </row>
    <row r="378" spans="1:26" ht="21" customHeight="1">
      <c r="A378" s="71" t="s">
        <v>573</v>
      </c>
      <c r="B378" s="71"/>
      <c r="C378" s="72"/>
      <c r="D378" s="72"/>
      <c r="E378" s="4" t="s">
        <v>76</v>
      </c>
      <c r="F378" s="5">
        <v>8137688</v>
      </c>
      <c r="G378" s="5">
        <v>0</v>
      </c>
      <c r="H378" s="5">
        <v>0</v>
      </c>
      <c r="I378" s="5">
        <v>0</v>
      </c>
      <c r="J378" s="5">
        <v>0</v>
      </c>
      <c r="K378" s="5">
        <v>8137688</v>
      </c>
      <c r="L378" s="73">
        <v>0</v>
      </c>
      <c r="M378" s="73"/>
      <c r="N378" s="73">
        <v>0</v>
      </c>
      <c r="O378" s="73"/>
      <c r="P378" s="5">
        <v>0</v>
      </c>
      <c r="Q378" s="5">
        <v>0</v>
      </c>
      <c r="R378" s="74">
        <v>0</v>
      </c>
      <c r="S378" s="74"/>
      <c r="T378" s="5">
        <v>0</v>
      </c>
      <c r="U378" s="5">
        <v>0</v>
      </c>
      <c r="V378" s="5">
        <v>0</v>
      </c>
      <c r="W378" s="5">
        <v>0</v>
      </c>
      <c r="X378" s="5">
        <v>8137688</v>
      </c>
      <c r="Y378" s="73">
        <v>0</v>
      </c>
      <c r="Z378" s="73"/>
    </row>
    <row r="379" spans="1:26" ht="21" customHeight="1">
      <c r="A379" s="71" t="s">
        <v>574</v>
      </c>
      <c r="B379" s="71"/>
      <c r="C379" s="72" t="s">
        <v>41</v>
      </c>
      <c r="D379" s="72"/>
      <c r="E379" s="4" t="s">
        <v>78</v>
      </c>
      <c r="F379" s="5">
        <v>3120000</v>
      </c>
      <c r="G379" s="5">
        <v>0</v>
      </c>
      <c r="H379" s="5">
        <v>0</v>
      </c>
      <c r="I379" s="5">
        <v>0</v>
      </c>
      <c r="J379" s="5">
        <v>0</v>
      </c>
      <c r="K379" s="5">
        <v>3120000</v>
      </c>
      <c r="L379" s="73">
        <v>0</v>
      </c>
      <c r="M379" s="73"/>
      <c r="N379" s="73">
        <v>0</v>
      </c>
      <c r="O379" s="73"/>
      <c r="P379" s="5">
        <v>0</v>
      </c>
      <c r="Q379" s="5">
        <v>0</v>
      </c>
      <c r="R379" s="74">
        <v>0</v>
      </c>
      <c r="S379" s="74"/>
      <c r="T379" s="5">
        <v>0</v>
      </c>
      <c r="U379" s="5">
        <v>0</v>
      </c>
      <c r="V379" s="5">
        <v>0</v>
      </c>
      <c r="W379" s="5">
        <v>0</v>
      </c>
      <c r="X379" s="5">
        <v>3120000</v>
      </c>
      <c r="Y379" s="73">
        <v>0</v>
      </c>
      <c r="Z379" s="73"/>
    </row>
    <row r="380" spans="1:26" ht="21" customHeight="1">
      <c r="A380" s="71" t="s">
        <v>575</v>
      </c>
      <c r="B380" s="71"/>
      <c r="C380" s="72" t="s">
        <v>41</v>
      </c>
      <c r="D380" s="72"/>
      <c r="E380" s="4" t="s">
        <v>80</v>
      </c>
      <c r="F380" s="5">
        <v>2648360</v>
      </c>
      <c r="G380" s="5">
        <v>0</v>
      </c>
      <c r="H380" s="5">
        <v>0</v>
      </c>
      <c r="I380" s="5">
        <v>0</v>
      </c>
      <c r="J380" s="5">
        <v>0</v>
      </c>
      <c r="K380" s="5">
        <v>2648360</v>
      </c>
      <c r="L380" s="73">
        <v>0</v>
      </c>
      <c r="M380" s="73"/>
      <c r="N380" s="73">
        <v>0</v>
      </c>
      <c r="O380" s="73"/>
      <c r="P380" s="5">
        <v>0</v>
      </c>
      <c r="Q380" s="5">
        <v>0</v>
      </c>
      <c r="R380" s="74">
        <v>0</v>
      </c>
      <c r="S380" s="74"/>
      <c r="T380" s="5">
        <v>0</v>
      </c>
      <c r="U380" s="5">
        <v>0</v>
      </c>
      <c r="V380" s="5">
        <v>0</v>
      </c>
      <c r="W380" s="5">
        <v>0</v>
      </c>
      <c r="X380" s="5">
        <v>2648360</v>
      </c>
      <c r="Y380" s="73">
        <v>0</v>
      </c>
      <c r="Z380" s="73"/>
    </row>
    <row r="381" spans="1:26" ht="21" customHeight="1">
      <c r="A381" s="71" t="s">
        <v>576</v>
      </c>
      <c r="B381" s="71"/>
      <c r="C381" s="72" t="s">
        <v>41</v>
      </c>
      <c r="D381" s="72"/>
      <c r="E381" s="4" t="s">
        <v>84</v>
      </c>
      <c r="F381" s="5">
        <v>2369328</v>
      </c>
      <c r="G381" s="5">
        <v>0</v>
      </c>
      <c r="H381" s="5">
        <v>0</v>
      </c>
      <c r="I381" s="5">
        <v>0</v>
      </c>
      <c r="J381" s="5">
        <v>0</v>
      </c>
      <c r="K381" s="5">
        <v>2369328</v>
      </c>
      <c r="L381" s="73">
        <v>0</v>
      </c>
      <c r="M381" s="73"/>
      <c r="N381" s="73">
        <v>0</v>
      </c>
      <c r="O381" s="73"/>
      <c r="P381" s="5">
        <v>0</v>
      </c>
      <c r="Q381" s="5">
        <v>0</v>
      </c>
      <c r="R381" s="74">
        <v>0</v>
      </c>
      <c r="S381" s="74"/>
      <c r="T381" s="5">
        <v>0</v>
      </c>
      <c r="U381" s="5">
        <v>0</v>
      </c>
      <c r="V381" s="5">
        <v>0</v>
      </c>
      <c r="W381" s="5">
        <v>0</v>
      </c>
      <c r="X381" s="5">
        <v>2369328</v>
      </c>
      <c r="Y381" s="73">
        <v>0</v>
      </c>
      <c r="Z381" s="73"/>
    </row>
    <row r="382" spans="1:26" ht="21.75" customHeight="1">
      <c r="A382" s="71" t="s">
        <v>577</v>
      </c>
      <c r="B382" s="71"/>
      <c r="C382" s="72"/>
      <c r="D382" s="72"/>
      <c r="E382" s="4" t="s">
        <v>90</v>
      </c>
      <c r="F382" s="5">
        <v>4768538041</v>
      </c>
      <c r="G382" s="5">
        <v>0</v>
      </c>
      <c r="H382" s="5">
        <v>0</v>
      </c>
      <c r="I382" s="5">
        <v>16700632</v>
      </c>
      <c r="J382" s="5">
        <v>16700632</v>
      </c>
      <c r="K382" s="5">
        <v>4768538041</v>
      </c>
      <c r="L382" s="73">
        <v>164097961</v>
      </c>
      <c r="M382" s="73"/>
      <c r="N382" s="73">
        <v>0</v>
      </c>
      <c r="O382" s="73"/>
      <c r="P382" s="5">
        <v>130279779</v>
      </c>
      <c r="Q382" s="5">
        <v>130279779</v>
      </c>
      <c r="R382" s="74">
        <v>2.732069617141595</v>
      </c>
      <c r="S382" s="74"/>
      <c r="T382" s="5">
        <v>57564398</v>
      </c>
      <c r="U382" s="5">
        <v>0</v>
      </c>
      <c r="V382" s="5">
        <v>45633898</v>
      </c>
      <c r="W382" s="5">
        <v>45633898</v>
      </c>
      <c r="X382" s="5">
        <v>4604440080</v>
      </c>
      <c r="Y382" s="73">
        <v>11930500</v>
      </c>
      <c r="Z382" s="73"/>
    </row>
    <row r="383" spans="1:26" ht="45" customHeight="1">
      <c r="A383" s="71" t="s">
        <v>578</v>
      </c>
      <c r="B383" s="71"/>
      <c r="C383" s="72"/>
      <c r="D383" s="72"/>
      <c r="E383" s="4" t="s">
        <v>92</v>
      </c>
      <c r="F383" s="5">
        <v>1768538041</v>
      </c>
      <c r="G383" s="5">
        <v>0</v>
      </c>
      <c r="H383" s="5">
        <v>0</v>
      </c>
      <c r="I383" s="5">
        <v>0</v>
      </c>
      <c r="J383" s="5">
        <v>16700632</v>
      </c>
      <c r="K383" s="5">
        <v>1751837409</v>
      </c>
      <c r="L383" s="73">
        <v>147397329</v>
      </c>
      <c r="M383" s="73"/>
      <c r="N383" s="73">
        <v>0</v>
      </c>
      <c r="O383" s="73"/>
      <c r="P383" s="5">
        <v>113579147</v>
      </c>
      <c r="Q383" s="5">
        <v>113579147</v>
      </c>
      <c r="R383" s="74">
        <v>6.483429707374174</v>
      </c>
      <c r="S383" s="74"/>
      <c r="T383" s="5">
        <v>57564398</v>
      </c>
      <c r="U383" s="5">
        <v>0</v>
      </c>
      <c r="V383" s="5">
        <v>45633898</v>
      </c>
      <c r="W383" s="5">
        <v>45633898</v>
      </c>
      <c r="X383" s="5">
        <v>1604440080</v>
      </c>
      <c r="Y383" s="73">
        <v>11930500</v>
      </c>
      <c r="Z383" s="73"/>
    </row>
    <row r="384" spans="1:26" ht="45" customHeight="1">
      <c r="A384" s="71" t="s">
        <v>579</v>
      </c>
      <c r="B384" s="71"/>
      <c r="C384" s="72"/>
      <c r="D384" s="72"/>
      <c r="E384" s="4" t="s">
        <v>94</v>
      </c>
      <c r="F384" s="5">
        <v>1768538041</v>
      </c>
      <c r="G384" s="5">
        <v>0</v>
      </c>
      <c r="H384" s="5">
        <v>0</v>
      </c>
      <c r="I384" s="5">
        <v>0</v>
      </c>
      <c r="J384" s="5">
        <v>16700632</v>
      </c>
      <c r="K384" s="5">
        <v>1751837409</v>
      </c>
      <c r="L384" s="73">
        <v>147397329</v>
      </c>
      <c r="M384" s="73"/>
      <c r="N384" s="73">
        <v>0</v>
      </c>
      <c r="O384" s="73"/>
      <c r="P384" s="5">
        <v>113579147</v>
      </c>
      <c r="Q384" s="5">
        <v>113579147</v>
      </c>
      <c r="R384" s="74">
        <v>6.483429707374174</v>
      </c>
      <c r="S384" s="74"/>
      <c r="T384" s="5">
        <v>57564398</v>
      </c>
      <c r="U384" s="5">
        <v>0</v>
      </c>
      <c r="V384" s="5">
        <v>45633898</v>
      </c>
      <c r="W384" s="5">
        <v>45633898</v>
      </c>
      <c r="X384" s="5">
        <v>1604440080</v>
      </c>
      <c r="Y384" s="73">
        <v>11930500</v>
      </c>
      <c r="Z384" s="73"/>
    </row>
    <row r="385" spans="1:26" ht="104.25" customHeight="1">
      <c r="A385" s="71" t="s">
        <v>580</v>
      </c>
      <c r="B385" s="71"/>
      <c r="C385" s="72"/>
      <c r="D385" s="72"/>
      <c r="E385" s="4" t="s">
        <v>96</v>
      </c>
      <c r="F385" s="5">
        <v>62000000</v>
      </c>
      <c r="G385" s="5">
        <v>0</v>
      </c>
      <c r="H385" s="5">
        <v>0</v>
      </c>
      <c r="I385" s="5">
        <v>0</v>
      </c>
      <c r="J385" s="5">
        <v>0</v>
      </c>
      <c r="K385" s="5">
        <v>62000000</v>
      </c>
      <c r="L385" s="73">
        <v>33818182</v>
      </c>
      <c r="M385" s="73"/>
      <c r="N385" s="73">
        <v>0</v>
      </c>
      <c r="O385" s="73"/>
      <c r="P385" s="5">
        <v>0</v>
      </c>
      <c r="Q385" s="5">
        <v>0</v>
      </c>
      <c r="R385" s="74">
        <v>0</v>
      </c>
      <c r="S385" s="74"/>
      <c r="T385" s="5">
        <v>0</v>
      </c>
      <c r="U385" s="5">
        <v>0</v>
      </c>
      <c r="V385" s="5">
        <v>0</v>
      </c>
      <c r="W385" s="5">
        <v>0</v>
      </c>
      <c r="X385" s="5">
        <v>28181818</v>
      </c>
      <c r="Y385" s="73">
        <v>0</v>
      </c>
      <c r="Z385" s="73"/>
    </row>
    <row r="386" spans="1:26" ht="45.75" customHeight="1">
      <c r="A386" s="71" t="s">
        <v>581</v>
      </c>
      <c r="B386" s="71"/>
      <c r="C386" s="72"/>
      <c r="D386" s="72"/>
      <c r="E386" s="4" t="s">
        <v>582</v>
      </c>
      <c r="F386" s="5">
        <v>62000000</v>
      </c>
      <c r="G386" s="5">
        <v>0</v>
      </c>
      <c r="H386" s="5">
        <v>0</v>
      </c>
      <c r="I386" s="5">
        <v>0</v>
      </c>
      <c r="J386" s="5">
        <v>0</v>
      </c>
      <c r="K386" s="5">
        <v>62000000</v>
      </c>
      <c r="L386" s="73">
        <v>33818182</v>
      </c>
      <c r="M386" s="73"/>
      <c r="N386" s="73">
        <v>0</v>
      </c>
      <c r="O386" s="73"/>
      <c r="P386" s="5">
        <v>0</v>
      </c>
      <c r="Q386" s="5">
        <v>0</v>
      </c>
      <c r="R386" s="74">
        <v>0</v>
      </c>
      <c r="S386" s="74"/>
      <c r="T386" s="5">
        <v>0</v>
      </c>
      <c r="U386" s="5">
        <v>0</v>
      </c>
      <c r="V386" s="5">
        <v>0</v>
      </c>
      <c r="W386" s="5">
        <v>0</v>
      </c>
      <c r="X386" s="5">
        <v>28181818</v>
      </c>
      <c r="Y386" s="73">
        <v>0</v>
      </c>
      <c r="Z386" s="73"/>
    </row>
    <row r="387" spans="1:26" ht="45" customHeight="1">
      <c r="A387" s="71" t="s">
        <v>583</v>
      </c>
      <c r="B387" s="71"/>
      <c r="C387" s="72" t="s">
        <v>100</v>
      </c>
      <c r="D387" s="72"/>
      <c r="E387" s="4" t="s">
        <v>584</v>
      </c>
      <c r="F387" s="5">
        <v>62000000</v>
      </c>
      <c r="G387" s="5">
        <v>0</v>
      </c>
      <c r="H387" s="5">
        <v>0</v>
      </c>
      <c r="I387" s="5">
        <v>0</v>
      </c>
      <c r="J387" s="5">
        <v>0</v>
      </c>
      <c r="K387" s="5">
        <v>62000000</v>
      </c>
      <c r="L387" s="73">
        <v>33818182</v>
      </c>
      <c r="M387" s="73"/>
      <c r="N387" s="73">
        <v>0</v>
      </c>
      <c r="O387" s="73"/>
      <c r="P387" s="5">
        <v>0</v>
      </c>
      <c r="Q387" s="5">
        <v>0</v>
      </c>
      <c r="R387" s="74">
        <v>0</v>
      </c>
      <c r="S387" s="74"/>
      <c r="T387" s="5">
        <v>0</v>
      </c>
      <c r="U387" s="5">
        <v>0</v>
      </c>
      <c r="V387" s="5">
        <v>0</v>
      </c>
      <c r="W387" s="5">
        <v>0</v>
      </c>
      <c r="X387" s="5">
        <v>28181818</v>
      </c>
      <c r="Y387" s="73">
        <v>0</v>
      </c>
      <c r="Z387" s="73"/>
    </row>
    <row r="388" spans="1:26" ht="104.25" customHeight="1">
      <c r="A388" s="71" t="s">
        <v>585</v>
      </c>
      <c r="B388" s="71"/>
      <c r="C388" s="72"/>
      <c r="D388" s="72"/>
      <c r="E388" s="4" t="s">
        <v>586</v>
      </c>
      <c r="F388" s="5">
        <v>1706538041</v>
      </c>
      <c r="G388" s="5">
        <v>0</v>
      </c>
      <c r="H388" s="5">
        <v>0</v>
      </c>
      <c r="I388" s="5">
        <v>0</v>
      </c>
      <c r="J388" s="5">
        <v>16700632</v>
      </c>
      <c r="K388" s="5">
        <v>1689837409</v>
      </c>
      <c r="L388" s="73">
        <v>113579147</v>
      </c>
      <c r="M388" s="73"/>
      <c r="N388" s="73">
        <v>0</v>
      </c>
      <c r="O388" s="73"/>
      <c r="P388" s="5">
        <v>113579147</v>
      </c>
      <c r="Q388" s="5">
        <v>113579147</v>
      </c>
      <c r="R388" s="74">
        <v>6.721306227160225</v>
      </c>
      <c r="S388" s="74"/>
      <c r="T388" s="5">
        <v>57564398</v>
      </c>
      <c r="U388" s="5">
        <v>0</v>
      </c>
      <c r="V388" s="5">
        <v>45633898</v>
      </c>
      <c r="W388" s="5">
        <v>45633898</v>
      </c>
      <c r="X388" s="5">
        <v>1576258262</v>
      </c>
      <c r="Y388" s="73">
        <v>11930500</v>
      </c>
      <c r="Z388" s="73"/>
    </row>
    <row r="389" spans="1:26" ht="36.75" customHeight="1">
      <c r="A389" s="71" t="s">
        <v>587</v>
      </c>
      <c r="B389" s="71"/>
      <c r="C389" s="72"/>
      <c r="D389" s="72"/>
      <c r="E389" s="4" t="s">
        <v>588</v>
      </c>
      <c r="F389" s="5">
        <v>310000000</v>
      </c>
      <c r="G389" s="5">
        <v>0</v>
      </c>
      <c r="H389" s="5">
        <v>0</v>
      </c>
      <c r="I389" s="5">
        <v>0</v>
      </c>
      <c r="J389" s="5">
        <v>0</v>
      </c>
      <c r="K389" s="5">
        <v>310000000</v>
      </c>
      <c r="L389" s="73">
        <v>0</v>
      </c>
      <c r="M389" s="73"/>
      <c r="N389" s="73">
        <v>0</v>
      </c>
      <c r="O389" s="73"/>
      <c r="P389" s="5">
        <v>0</v>
      </c>
      <c r="Q389" s="5">
        <v>0</v>
      </c>
      <c r="R389" s="74">
        <v>0</v>
      </c>
      <c r="S389" s="74"/>
      <c r="T389" s="5">
        <v>0</v>
      </c>
      <c r="U389" s="5">
        <v>0</v>
      </c>
      <c r="V389" s="5">
        <v>0</v>
      </c>
      <c r="W389" s="5">
        <v>0</v>
      </c>
      <c r="X389" s="5">
        <v>310000000</v>
      </c>
      <c r="Y389" s="73">
        <v>0</v>
      </c>
      <c r="Z389" s="73"/>
    </row>
    <row r="390" spans="1:26" ht="36.75" customHeight="1">
      <c r="A390" s="71" t="s">
        <v>589</v>
      </c>
      <c r="B390" s="71"/>
      <c r="C390" s="72" t="s">
        <v>100</v>
      </c>
      <c r="D390" s="72"/>
      <c r="E390" s="4" t="s">
        <v>590</v>
      </c>
      <c r="F390" s="5">
        <v>310000000</v>
      </c>
      <c r="G390" s="5">
        <v>0</v>
      </c>
      <c r="H390" s="5">
        <v>0</v>
      </c>
      <c r="I390" s="5">
        <v>0</v>
      </c>
      <c r="J390" s="5">
        <v>0</v>
      </c>
      <c r="K390" s="5">
        <v>310000000</v>
      </c>
      <c r="L390" s="73">
        <v>0</v>
      </c>
      <c r="M390" s="73"/>
      <c r="N390" s="73">
        <v>0</v>
      </c>
      <c r="O390" s="73"/>
      <c r="P390" s="5">
        <v>0</v>
      </c>
      <c r="Q390" s="5">
        <v>0</v>
      </c>
      <c r="R390" s="74">
        <v>0</v>
      </c>
      <c r="S390" s="74"/>
      <c r="T390" s="5">
        <v>0</v>
      </c>
      <c r="U390" s="5">
        <v>0</v>
      </c>
      <c r="V390" s="5">
        <v>0</v>
      </c>
      <c r="W390" s="5">
        <v>0</v>
      </c>
      <c r="X390" s="5">
        <v>310000000</v>
      </c>
      <c r="Y390" s="73">
        <v>0</v>
      </c>
      <c r="Z390" s="73"/>
    </row>
    <row r="391" spans="1:26" ht="45.75" customHeight="1">
      <c r="A391" s="71" t="s">
        <v>591</v>
      </c>
      <c r="B391" s="71"/>
      <c r="C391" s="72"/>
      <c r="D391" s="72"/>
      <c r="E391" s="4" t="s">
        <v>592</v>
      </c>
      <c r="F391" s="5">
        <v>960776002</v>
      </c>
      <c r="G391" s="5">
        <v>0</v>
      </c>
      <c r="H391" s="5">
        <v>0</v>
      </c>
      <c r="I391" s="5">
        <v>0</v>
      </c>
      <c r="J391" s="5">
        <v>16700632</v>
      </c>
      <c r="K391" s="5">
        <v>944075370</v>
      </c>
      <c r="L391" s="73">
        <v>55731650</v>
      </c>
      <c r="M391" s="73"/>
      <c r="N391" s="73">
        <v>0</v>
      </c>
      <c r="O391" s="73"/>
      <c r="P391" s="5">
        <v>55731650</v>
      </c>
      <c r="Q391" s="5">
        <v>55731650</v>
      </c>
      <c r="R391" s="74">
        <v>5.903305156663499</v>
      </c>
      <c r="S391" s="74"/>
      <c r="T391" s="5">
        <v>31299217</v>
      </c>
      <c r="U391" s="5">
        <v>0</v>
      </c>
      <c r="V391" s="5">
        <v>24776917</v>
      </c>
      <c r="W391" s="5">
        <v>24776917</v>
      </c>
      <c r="X391" s="5">
        <v>888343720</v>
      </c>
      <c r="Y391" s="73">
        <v>6522300</v>
      </c>
      <c r="Z391" s="73"/>
    </row>
    <row r="392" spans="1:26" ht="45" customHeight="1">
      <c r="A392" s="71" t="s">
        <v>593</v>
      </c>
      <c r="B392" s="71"/>
      <c r="C392" s="72" t="s">
        <v>100</v>
      </c>
      <c r="D392" s="72"/>
      <c r="E392" s="4" t="s">
        <v>594</v>
      </c>
      <c r="F392" s="5">
        <v>960776002</v>
      </c>
      <c r="G392" s="5">
        <v>0</v>
      </c>
      <c r="H392" s="5">
        <v>0</v>
      </c>
      <c r="I392" s="5">
        <v>0</v>
      </c>
      <c r="J392" s="5">
        <v>16700632</v>
      </c>
      <c r="K392" s="5">
        <v>944075370</v>
      </c>
      <c r="L392" s="73">
        <v>55731650</v>
      </c>
      <c r="M392" s="73"/>
      <c r="N392" s="73">
        <v>0</v>
      </c>
      <c r="O392" s="73"/>
      <c r="P392" s="5">
        <v>55731650</v>
      </c>
      <c r="Q392" s="5">
        <v>55731650</v>
      </c>
      <c r="R392" s="74">
        <v>5.903305156663499</v>
      </c>
      <c r="S392" s="74"/>
      <c r="T392" s="5">
        <v>31299217</v>
      </c>
      <c r="U392" s="5">
        <v>0</v>
      </c>
      <c r="V392" s="5">
        <v>24776917</v>
      </c>
      <c r="W392" s="5">
        <v>24776917</v>
      </c>
      <c r="X392" s="5">
        <v>888343720</v>
      </c>
      <c r="Y392" s="73">
        <v>6522300</v>
      </c>
      <c r="Z392" s="73"/>
    </row>
    <row r="393" spans="1:26" ht="36.75" customHeight="1">
      <c r="A393" s="71" t="s">
        <v>595</v>
      </c>
      <c r="B393" s="71"/>
      <c r="C393" s="72"/>
      <c r="D393" s="72"/>
      <c r="E393" s="4" t="s">
        <v>596</v>
      </c>
      <c r="F393" s="5">
        <v>435762039</v>
      </c>
      <c r="G393" s="5">
        <v>0</v>
      </c>
      <c r="H393" s="5">
        <v>0</v>
      </c>
      <c r="I393" s="5">
        <v>0</v>
      </c>
      <c r="J393" s="5">
        <v>0</v>
      </c>
      <c r="K393" s="5">
        <v>435762039</v>
      </c>
      <c r="L393" s="73">
        <v>57847497</v>
      </c>
      <c r="M393" s="73"/>
      <c r="N393" s="73">
        <v>0</v>
      </c>
      <c r="O393" s="73"/>
      <c r="P393" s="5">
        <v>57847497</v>
      </c>
      <c r="Q393" s="5">
        <v>57847497</v>
      </c>
      <c r="R393" s="74">
        <v>13.2750198096076</v>
      </c>
      <c r="S393" s="74"/>
      <c r="T393" s="5">
        <v>26265181</v>
      </c>
      <c r="U393" s="5">
        <v>0</v>
      </c>
      <c r="V393" s="5">
        <v>20856981</v>
      </c>
      <c r="W393" s="5">
        <v>20856981</v>
      </c>
      <c r="X393" s="5">
        <v>377914542</v>
      </c>
      <c r="Y393" s="73">
        <v>5408200</v>
      </c>
      <c r="Z393" s="73"/>
    </row>
    <row r="394" spans="1:26" ht="28.5" customHeight="1">
      <c r="A394" s="71" t="s">
        <v>597</v>
      </c>
      <c r="B394" s="71"/>
      <c r="C394" s="72" t="s">
        <v>100</v>
      </c>
      <c r="D394" s="72"/>
      <c r="E394" s="4" t="s">
        <v>598</v>
      </c>
      <c r="F394" s="5">
        <v>435762039</v>
      </c>
      <c r="G394" s="5">
        <v>0</v>
      </c>
      <c r="H394" s="5">
        <v>0</v>
      </c>
      <c r="I394" s="5">
        <v>0</v>
      </c>
      <c r="J394" s="5">
        <v>0</v>
      </c>
      <c r="K394" s="5">
        <v>435762039</v>
      </c>
      <c r="L394" s="73">
        <v>57847497</v>
      </c>
      <c r="M394" s="73"/>
      <c r="N394" s="73">
        <v>0</v>
      </c>
      <c r="O394" s="73"/>
      <c r="P394" s="5">
        <v>57847497</v>
      </c>
      <c r="Q394" s="5">
        <v>57847497</v>
      </c>
      <c r="R394" s="74">
        <v>13.2750198096076</v>
      </c>
      <c r="S394" s="74"/>
      <c r="T394" s="5">
        <v>26265181</v>
      </c>
      <c r="U394" s="5">
        <v>0</v>
      </c>
      <c r="V394" s="5">
        <v>20856981</v>
      </c>
      <c r="W394" s="5">
        <v>20856981</v>
      </c>
      <c r="X394" s="5">
        <v>377914542</v>
      </c>
      <c r="Y394" s="73">
        <v>5408200</v>
      </c>
      <c r="Z394" s="73"/>
    </row>
    <row r="395" spans="1:26" ht="53.25" customHeight="1">
      <c r="A395" s="71" t="s">
        <v>599</v>
      </c>
      <c r="B395" s="71"/>
      <c r="C395" s="72"/>
      <c r="D395" s="72"/>
      <c r="E395" s="4" t="s">
        <v>600</v>
      </c>
      <c r="F395" s="5">
        <v>3000000000</v>
      </c>
      <c r="G395" s="5">
        <v>0</v>
      </c>
      <c r="H395" s="5">
        <v>0</v>
      </c>
      <c r="I395" s="5">
        <v>0</v>
      </c>
      <c r="J395" s="5">
        <v>0</v>
      </c>
      <c r="K395" s="5">
        <v>3000000000</v>
      </c>
      <c r="L395" s="73">
        <v>0</v>
      </c>
      <c r="M395" s="73"/>
      <c r="N395" s="73">
        <v>0</v>
      </c>
      <c r="O395" s="73"/>
      <c r="P395" s="5">
        <v>0</v>
      </c>
      <c r="Q395" s="5">
        <v>0</v>
      </c>
      <c r="R395" s="74">
        <v>0</v>
      </c>
      <c r="S395" s="74"/>
      <c r="T395" s="5">
        <v>0</v>
      </c>
      <c r="U395" s="5">
        <v>0</v>
      </c>
      <c r="V395" s="5">
        <v>0</v>
      </c>
      <c r="W395" s="5">
        <v>0</v>
      </c>
      <c r="X395" s="5">
        <v>3000000000</v>
      </c>
      <c r="Y395" s="73">
        <v>0</v>
      </c>
      <c r="Z395" s="73"/>
    </row>
    <row r="396" spans="1:26" ht="45.75" customHeight="1">
      <c r="A396" s="71" t="s">
        <v>601</v>
      </c>
      <c r="B396" s="71"/>
      <c r="C396" s="72"/>
      <c r="D396" s="72"/>
      <c r="E396" s="4" t="s">
        <v>602</v>
      </c>
      <c r="F396" s="5">
        <v>3000000000</v>
      </c>
      <c r="G396" s="5">
        <v>0</v>
      </c>
      <c r="H396" s="5">
        <v>0</v>
      </c>
      <c r="I396" s="5">
        <v>0</v>
      </c>
      <c r="J396" s="5">
        <v>0</v>
      </c>
      <c r="K396" s="5">
        <v>3000000000</v>
      </c>
      <c r="L396" s="73">
        <v>0</v>
      </c>
      <c r="M396" s="73"/>
      <c r="N396" s="73">
        <v>0</v>
      </c>
      <c r="O396" s="73"/>
      <c r="P396" s="5">
        <v>0</v>
      </c>
      <c r="Q396" s="5">
        <v>0</v>
      </c>
      <c r="R396" s="74">
        <v>0</v>
      </c>
      <c r="S396" s="74"/>
      <c r="T396" s="5">
        <v>0</v>
      </c>
      <c r="U396" s="5">
        <v>0</v>
      </c>
      <c r="V396" s="5">
        <v>0</v>
      </c>
      <c r="W396" s="5">
        <v>0</v>
      </c>
      <c r="X396" s="5">
        <v>3000000000</v>
      </c>
      <c r="Y396" s="73">
        <v>0</v>
      </c>
      <c r="Z396" s="73"/>
    </row>
    <row r="397" spans="1:26" ht="36.75" customHeight="1">
      <c r="A397" s="71" t="s">
        <v>603</v>
      </c>
      <c r="B397" s="71"/>
      <c r="C397" s="72"/>
      <c r="D397" s="72"/>
      <c r="E397" s="4" t="s">
        <v>604</v>
      </c>
      <c r="F397" s="5">
        <v>2000000000</v>
      </c>
      <c r="G397" s="5">
        <v>0</v>
      </c>
      <c r="H397" s="5">
        <v>0</v>
      </c>
      <c r="I397" s="5">
        <v>0</v>
      </c>
      <c r="J397" s="5">
        <v>0</v>
      </c>
      <c r="K397" s="5">
        <v>2000000000</v>
      </c>
      <c r="L397" s="73">
        <v>0</v>
      </c>
      <c r="M397" s="73"/>
      <c r="N397" s="73">
        <v>0</v>
      </c>
      <c r="O397" s="73"/>
      <c r="P397" s="5">
        <v>0</v>
      </c>
      <c r="Q397" s="5">
        <v>0</v>
      </c>
      <c r="R397" s="74">
        <v>0</v>
      </c>
      <c r="S397" s="74"/>
      <c r="T397" s="5">
        <v>0</v>
      </c>
      <c r="U397" s="5">
        <v>0</v>
      </c>
      <c r="V397" s="5">
        <v>0</v>
      </c>
      <c r="W397" s="5">
        <v>0</v>
      </c>
      <c r="X397" s="5">
        <v>2000000000</v>
      </c>
      <c r="Y397" s="73">
        <v>0</v>
      </c>
      <c r="Z397" s="73"/>
    </row>
    <row r="398" spans="1:26" ht="45" customHeight="1">
      <c r="A398" s="71" t="s">
        <v>605</v>
      </c>
      <c r="B398" s="71"/>
      <c r="C398" s="72"/>
      <c r="D398" s="72"/>
      <c r="E398" s="4" t="s">
        <v>606</v>
      </c>
      <c r="F398" s="5">
        <v>2000000000</v>
      </c>
      <c r="G398" s="5">
        <v>0</v>
      </c>
      <c r="H398" s="5">
        <v>0</v>
      </c>
      <c r="I398" s="5">
        <v>0</v>
      </c>
      <c r="J398" s="5">
        <v>0</v>
      </c>
      <c r="K398" s="5">
        <v>2000000000</v>
      </c>
      <c r="L398" s="73">
        <v>0</v>
      </c>
      <c r="M398" s="73"/>
      <c r="N398" s="73">
        <v>0</v>
      </c>
      <c r="O398" s="73"/>
      <c r="P398" s="5">
        <v>0</v>
      </c>
      <c r="Q398" s="5">
        <v>0</v>
      </c>
      <c r="R398" s="74">
        <v>0</v>
      </c>
      <c r="S398" s="74"/>
      <c r="T398" s="5">
        <v>0</v>
      </c>
      <c r="U398" s="5">
        <v>0</v>
      </c>
      <c r="V398" s="5">
        <v>0</v>
      </c>
      <c r="W398" s="5">
        <v>0</v>
      </c>
      <c r="X398" s="5">
        <v>2000000000</v>
      </c>
      <c r="Y398" s="73">
        <v>0</v>
      </c>
      <c r="Z398" s="73"/>
    </row>
    <row r="399" spans="1:26" ht="28.5" customHeight="1">
      <c r="A399" s="71" t="s">
        <v>607</v>
      </c>
      <c r="B399" s="71"/>
      <c r="C399" s="72" t="s">
        <v>100</v>
      </c>
      <c r="D399" s="72"/>
      <c r="E399" s="4" t="s">
        <v>608</v>
      </c>
      <c r="F399" s="5">
        <v>2000000000</v>
      </c>
      <c r="G399" s="5">
        <v>0</v>
      </c>
      <c r="H399" s="5">
        <v>0</v>
      </c>
      <c r="I399" s="5">
        <v>0</v>
      </c>
      <c r="J399" s="5">
        <v>0</v>
      </c>
      <c r="K399" s="5">
        <v>2000000000</v>
      </c>
      <c r="L399" s="73">
        <v>0</v>
      </c>
      <c r="M399" s="73"/>
      <c r="N399" s="73">
        <v>0</v>
      </c>
      <c r="O399" s="73"/>
      <c r="P399" s="5">
        <v>0</v>
      </c>
      <c r="Q399" s="5">
        <v>0</v>
      </c>
      <c r="R399" s="74">
        <v>0</v>
      </c>
      <c r="S399" s="74"/>
      <c r="T399" s="5">
        <v>0</v>
      </c>
      <c r="U399" s="5">
        <v>0</v>
      </c>
      <c r="V399" s="5">
        <v>0</v>
      </c>
      <c r="W399" s="5">
        <v>0</v>
      </c>
      <c r="X399" s="5">
        <v>2000000000</v>
      </c>
      <c r="Y399" s="73">
        <v>0</v>
      </c>
      <c r="Z399" s="73"/>
    </row>
    <row r="400" spans="1:26" ht="36.75" customHeight="1">
      <c r="A400" s="71" t="s">
        <v>609</v>
      </c>
      <c r="B400" s="71"/>
      <c r="C400" s="72"/>
      <c r="D400" s="72"/>
      <c r="E400" s="4" t="s">
        <v>610</v>
      </c>
      <c r="F400" s="5">
        <v>1000000000</v>
      </c>
      <c r="G400" s="5">
        <v>0</v>
      </c>
      <c r="H400" s="5">
        <v>0</v>
      </c>
      <c r="I400" s="5">
        <v>0</v>
      </c>
      <c r="J400" s="5">
        <v>0</v>
      </c>
      <c r="K400" s="5">
        <v>1000000000</v>
      </c>
      <c r="L400" s="73">
        <v>0</v>
      </c>
      <c r="M400" s="73"/>
      <c r="N400" s="73">
        <v>0</v>
      </c>
      <c r="O400" s="73"/>
      <c r="P400" s="5">
        <v>0</v>
      </c>
      <c r="Q400" s="5">
        <v>0</v>
      </c>
      <c r="R400" s="74">
        <v>0</v>
      </c>
      <c r="S400" s="74"/>
      <c r="T400" s="5">
        <v>0</v>
      </c>
      <c r="U400" s="5">
        <v>0</v>
      </c>
      <c r="V400" s="5">
        <v>0</v>
      </c>
      <c r="W400" s="5">
        <v>0</v>
      </c>
      <c r="X400" s="5">
        <v>1000000000</v>
      </c>
      <c r="Y400" s="73">
        <v>0</v>
      </c>
      <c r="Z400" s="73"/>
    </row>
    <row r="401" spans="1:26" ht="28.5" customHeight="1">
      <c r="A401" s="71" t="s">
        <v>611</v>
      </c>
      <c r="B401" s="71"/>
      <c r="C401" s="72"/>
      <c r="D401" s="72"/>
      <c r="E401" s="4" t="s">
        <v>612</v>
      </c>
      <c r="F401" s="5">
        <v>1000000000</v>
      </c>
      <c r="G401" s="5">
        <v>0</v>
      </c>
      <c r="H401" s="5">
        <v>0</v>
      </c>
      <c r="I401" s="5">
        <v>0</v>
      </c>
      <c r="J401" s="5">
        <v>0</v>
      </c>
      <c r="K401" s="5">
        <v>1000000000</v>
      </c>
      <c r="L401" s="73">
        <v>0</v>
      </c>
      <c r="M401" s="73"/>
      <c r="N401" s="73">
        <v>0</v>
      </c>
      <c r="O401" s="73"/>
      <c r="P401" s="5">
        <v>0</v>
      </c>
      <c r="Q401" s="5">
        <v>0</v>
      </c>
      <c r="R401" s="74">
        <v>0</v>
      </c>
      <c r="S401" s="74"/>
      <c r="T401" s="5">
        <v>0</v>
      </c>
      <c r="U401" s="5">
        <v>0</v>
      </c>
      <c r="V401" s="5">
        <v>0</v>
      </c>
      <c r="W401" s="5">
        <v>0</v>
      </c>
      <c r="X401" s="5">
        <v>1000000000</v>
      </c>
      <c r="Y401" s="73">
        <v>0</v>
      </c>
      <c r="Z401" s="73"/>
    </row>
    <row r="402" spans="1:26" ht="28.5" customHeight="1">
      <c r="A402" s="71" t="s">
        <v>613</v>
      </c>
      <c r="B402" s="71"/>
      <c r="C402" s="72" t="s">
        <v>100</v>
      </c>
      <c r="D402" s="72"/>
      <c r="E402" s="4" t="s">
        <v>612</v>
      </c>
      <c r="F402" s="5">
        <v>1000000000</v>
      </c>
      <c r="G402" s="5">
        <v>0</v>
      </c>
      <c r="H402" s="5">
        <v>0</v>
      </c>
      <c r="I402" s="5">
        <v>0</v>
      </c>
      <c r="J402" s="5">
        <v>0</v>
      </c>
      <c r="K402" s="5">
        <v>1000000000</v>
      </c>
      <c r="L402" s="73">
        <v>0</v>
      </c>
      <c r="M402" s="73"/>
      <c r="N402" s="73">
        <v>0</v>
      </c>
      <c r="O402" s="73"/>
      <c r="P402" s="5">
        <v>0</v>
      </c>
      <c r="Q402" s="5">
        <v>0</v>
      </c>
      <c r="R402" s="74">
        <v>0</v>
      </c>
      <c r="S402" s="74"/>
      <c r="T402" s="5">
        <v>0</v>
      </c>
      <c r="U402" s="5">
        <v>0</v>
      </c>
      <c r="V402" s="5">
        <v>0</v>
      </c>
      <c r="W402" s="5">
        <v>0</v>
      </c>
      <c r="X402" s="5">
        <v>1000000000</v>
      </c>
      <c r="Y402" s="73">
        <v>0</v>
      </c>
      <c r="Z402" s="73"/>
    </row>
    <row r="403" spans="1:26" ht="36.75" customHeight="1">
      <c r="A403" s="71" t="s">
        <v>614</v>
      </c>
      <c r="B403" s="71"/>
      <c r="C403" s="72"/>
      <c r="D403" s="72"/>
      <c r="E403" s="4" t="s">
        <v>476</v>
      </c>
      <c r="F403" s="5">
        <v>0</v>
      </c>
      <c r="G403" s="5">
        <v>0</v>
      </c>
      <c r="H403" s="5">
        <v>0</v>
      </c>
      <c r="I403" s="5">
        <v>16700632</v>
      </c>
      <c r="J403" s="5">
        <v>0</v>
      </c>
      <c r="K403" s="5">
        <v>16700632</v>
      </c>
      <c r="L403" s="73">
        <v>16700632</v>
      </c>
      <c r="M403" s="73"/>
      <c r="N403" s="73">
        <v>0</v>
      </c>
      <c r="O403" s="73"/>
      <c r="P403" s="5">
        <v>16700632</v>
      </c>
      <c r="Q403" s="5">
        <v>16700632</v>
      </c>
      <c r="R403" s="74">
        <v>100</v>
      </c>
      <c r="S403" s="74"/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73">
        <v>0</v>
      </c>
      <c r="Z403" s="73"/>
    </row>
    <row r="404" spans="1:26" ht="36.75" customHeight="1">
      <c r="A404" s="71" t="s">
        <v>615</v>
      </c>
      <c r="B404" s="71"/>
      <c r="C404" s="72"/>
      <c r="D404" s="72"/>
      <c r="E404" s="4" t="s">
        <v>476</v>
      </c>
      <c r="F404" s="5">
        <v>0</v>
      </c>
      <c r="G404" s="5">
        <v>0</v>
      </c>
      <c r="H404" s="5">
        <v>0</v>
      </c>
      <c r="I404" s="5">
        <v>16700632</v>
      </c>
      <c r="J404" s="5">
        <v>0</v>
      </c>
      <c r="K404" s="5">
        <v>16700632</v>
      </c>
      <c r="L404" s="73">
        <v>16700632</v>
      </c>
      <c r="M404" s="73"/>
      <c r="N404" s="73">
        <v>0</v>
      </c>
      <c r="O404" s="73"/>
      <c r="P404" s="5">
        <v>16700632</v>
      </c>
      <c r="Q404" s="5">
        <v>16700632</v>
      </c>
      <c r="R404" s="74">
        <v>100</v>
      </c>
      <c r="S404" s="74"/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73">
        <v>0</v>
      </c>
      <c r="Z404" s="73"/>
    </row>
    <row r="405" spans="1:26" ht="36.75" customHeight="1">
      <c r="A405" s="71" t="s">
        <v>616</v>
      </c>
      <c r="B405" s="71"/>
      <c r="C405" s="72"/>
      <c r="D405" s="72"/>
      <c r="E405" s="4" t="s">
        <v>476</v>
      </c>
      <c r="F405" s="5">
        <v>0</v>
      </c>
      <c r="G405" s="5">
        <v>0</v>
      </c>
      <c r="H405" s="5">
        <v>0</v>
      </c>
      <c r="I405" s="5">
        <v>16700632</v>
      </c>
      <c r="J405" s="5">
        <v>0</v>
      </c>
      <c r="K405" s="5">
        <v>16700632</v>
      </c>
      <c r="L405" s="73">
        <v>16700632</v>
      </c>
      <c r="M405" s="73"/>
      <c r="N405" s="73">
        <v>0</v>
      </c>
      <c r="O405" s="73"/>
      <c r="P405" s="5">
        <v>16700632</v>
      </c>
      <c r="Q405" s="5">
        <v>16700632</v>
      </c>
      <c r="R405" s="74">
        <v>100</v>
      </c>
      <c r="S405" s="74"/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73">
        <v>0</v>
      </c>
      <c r="Z405" s="73"/>
    </row>
    <row r="406" spans="1:26" ht="36.75" customHeight="1">
      <c r="A406" s="71" t="s">
        <v>617</v>
      </c>
      <c r="B406" s="71"/>
      <c r="C406" s="72"/>
      <c r="D406" s="72"/>
      <c r="E406" s="4" t="s">
        <v>476</v>
      </c>
      <c r="F406" s="5">
        <v>0</v>
      </c>
      <c r="G406" s="5">
        <v>0</v>
      </c>
      <c r="H406" s="5">
        <v>0</v>
      </c>
      <c r="I406" s="5">
        <v>16700632</v>
      </c>
      <c r="J406" s="5">
        <v>0</v>
      </c>
      <c r="K406" s="5">
        <v>16700632</v>
      </c>
      <c r="L406" s="73">
        <v>16700632</v>
      </c>
      <c r="M406" s="73"/>
      <c r="N406" s="73">
        <v>0</v>
      </c>
      <c r="O406" s="73"/>
      <c r="P406" s="5">
        <v>16700632</v>
      </c>
      <c r="Q406" s="5">
        <v>16700632</v>
      </c>
      <c r="R406" s="74">
        <v>100</v>
      </c>
      <c r="S406" s="74"/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73">
        <v>0</v>
      </c>
      <c r="Z406" s="73"/>
    </row>
    <row r="407" spans="1:26" ht="36.75" customHeight="1">
      <c r="A407" s="71" t="s">
        <v>618</v>
      </c>
      <c r="B407" s="71"/>
      <c r="C407" s="72" t="s">
        <v>100</v>
      </c>
      <c r="D407" s="72"/>
      <c r="E407" s="4" t="s">
        <v>476</v>
      </c>
      <c r="F407" s="5">
        <v>0</v>
      </c>
      <c r="G407" s="5">
        <v>0</v>
      </c>
      <c r="H407" s="5">
        <v>0</v>
      </c>
      <c r="I407" s="5">
        <v>16700632</v>
      </c>
      <c r="J407" s="5">
        <v>0</v>
      </c>
      <c r="K407" s="5">
        <v>16700632</v>
      </c>
      <c r="L407" s="73">
        <v>16700632</v>
      </c>
      <c r="M407" s="73"/>
      <c r="N407" s="73">
        <v>0</v>
      </c>
      <c r="O407" s="73"/>
      <c r="P407" s="5">
        <v>16700632</v>
      </c>
      <c r="Q407" s="5">
        <v>16700632</v>
      </c>
      <c r="R407" s="74">
        <v>100</v>
      </c>
      <c r="S407" s="74"/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73">
        <v>0</v>
      </c>
      <c r="Z407" s="73"/>
    </row>
    <row r="408" spans="1:26" ht="28.5" customHeight="1">
      <c r="A408" s="71" t="s">
        <v>619</v>
      </c>
      <c r="B408" s="71"/>
      <c r="C408" s="72"/>
      <c r="D408" s="72"/>
      <c r="E408" s="4" t="s">
        <v>620</v>
      </c>
      <c r="F408" s="5">
        <v>19918102227</v>
      </c>
      <c r="G408" s="5">
        <v>0</v>
      </c>
      <c r="H408" s="5">
        <v>0</v>
      </c>
      <c r="I408" s="5">
        <v>0</v>
      </c>
      <c r="J408" s="5">
        <v>0</v>
      </c>
      <c r="K408" s="5">
        <v>19918102227</v>
      </c>
      <c r="L408" s="73">
        <v>4151315288</v>
      </c>
      <c r="M408" s="73"/>
      <c r="N408" s="73">
        <v>0</v>
      </c>
      <c r="O408" s="73"/>
      <c r="P408" s="5">
        <v>4151315288</v>
      </c>
      <c r="Q408" s="5">
        <v>4151315288</v>
      </c>
      <c r="R408" s="74">
        <v>20.84192178897787</v>
      </c>
      <c r="S408" s="74"/>
      <c r="T408" s="5">
        <v>102051109</v>
      </c>
      <c r="U408" s="5">
        <v>0</v>
      </c>
      <c r="V408" s="5">
        <v>102051109</v>
      </c>
      <c r="W408" s="5">
        <v>102051109</v>
      </c>
      <c r="X408" s="5">
        <v>15766786939</v>
      </c>
      <c r="Y408" s="73">
        <v>0</v>
      </c>
      <c r="Z408" s="73"/>
    </row>
    <row r="409" spans="1:26" ht="21" customHeight="1">
      <c r="A409" s="71" t="s">
        <v>621</v>
      </c>
      <c r="B409" s="71"/>
      <c r="C409" s="72"/>
      <c r="D409" s="72"/>
      <c r="E409" s="4" t="s">
        <v>31</v>
      </c>
      <c r="F409" s="5">
        <v>2260139227</v>
      </c>
      <c r="G409" s="5">
        <v>0</v>
      </c>
      <c r="H409" s="5">
        <v>0</v>
      </c>
      <c r="I409" s="5">
        <v>0</v>
      </c>
      <c r="J409" s="5">
        <v>0</v>
      </c>
      <c r="K409" s="5">
        <v>2260139227</v>
      </c>
      <c r="L409" s="73">
        <v>103806089</v>
      </c>
      <c r="M409" s="73"/>
      <c r="N409" s="73">
        <v>0</v>
      </c>
      <c r="O409" s="73"/>
      <c r="P409" s="5">
        <v>103806089</v>
      </c>
      <c r="Q409" s="5">
        <v>103806089</v>
      </c>
      <c r="R409" s="74">
        <v>4.592906833345272</v>
      </c>
      <c r="S409" s="74"/>
      <c r="T409" s="5">
        <v>102051109</v>
      </c>
      <c r="U409" s="5">
        <v>0</v>
      </c>
      <c r="V409" s="5">
        <v>102051109</v>
      </c>
      <c r="W409" s="5">
        <v>102051109</v>
      </c>
      <c r="X409" s="5">
        <v>2156333138</v>
      </c>
      <c r="Y409" s="73">
        <v>0</v>
      </c>
      <c r="Z409" s="73"/>
    </row>
    <row r="410" spans="1:26" ht="21" customHeight="1">
      <c r="A410" s="71" t="s">
        <v>622</v>
      </c>
      <c r="B410" s="71"/>
      <c r="C410" s="72"/>
      <c r="D410" s="72"/>
      <c r="E410" s="4" t="s">
        <v>33</v>
      </c>
      <c r="F410" s="5">
        <v>2260139227</v>
      </c>
      <c r="G410" s="5">
        <v>0</v>
      </c>
      <c r="H410" s="5">
        <v>0</v>
      </c>
      <c r="I410" s="5">
        <v>0</v>
      </c>
      <c r="J410" s="5">
        <v>0</v>
      </c>
      <c r="K410" s="5">
        <v>2260139227</v>
      </c>
      <c r="L410" s="73">
        <v>103806089</v>
      </c>
      <c r="M410" s="73"/>
      <c r="N410" s="73">
        <v>0</v>
      </c>
      <c r="O410" s="73"/>
      <c r="P410" s="5">
        <v>103806089</v>
      </c>
      <c r="Q410" s="5">
        <v>103806089</v>
      </c>
      <c r="R410" s="74">
        <v>4.592906833345272</v>
      </c>
      <c r="S410" s="74"/>
      <c r="T410" s="5">
        <v>102051109</v>
      </c>
      <c r="U410" s="5">
        <v>0</v>
      </c>
      <c r="V410" s="5">
        <v>102051109</v>
      </c>
      <c r="W410" s="5">
        <v>102051109</v>
      </c>
      <c r="X410" s="5">
        <v>2156333138</v>
      </c>
      <c r="Y410" s="73">
        <v>0</v>
      </c>
      <c r="Z410" s="73"/>
    </row>
    <row r="411" spans="1:26" ht="21" customHeight="1">
      <c r="A411" s="71" t="s">
        <v>623</v>
      </c>
      <c r="B411" s="71"/>
      <c r="C411" s="72"/>
      <c r="D411" s="72"/>
      <c r="E411" s="4" t="s">
        <v>35</v>
      </c>
      <c r="F411" s="5">
        <v>2260139227</v>
      </c>
      <c r="G411" s="5">
        <v>0</v>
      </c>
      <c r="H411" s="5">
        <v>0</v>
      </c>
      <c r="I411" s="5">
        <v>0</v>
      </c>
      <c r="J411" s="5">
        <v>0</v>
      </c>
      <c r="K411" s="5">
        <v>2260139227</v>
      </c>
      <c r="L411" s="73">
        <v>103806089</v>
      </c>
      <c r="M411" s="73"/>
      <c r="N411" s="73">
        <v>0</v>
      </c>
      <c r="O411" s="73"/>
      <c r="P411" s="5">
        <v>103806089</v>
      </c>
      <c r="Q411" s="5">
        <v>103806089</v>
      </c>
      <c r="R411" s="74">
        <v>4.592906833345272</v>
      </c>
      <c r="S411" s="74"/>
      <c r="T411" s="5">
        <v>102051109</v>
      </c>
      <c r="U411" s="5">
        <v>0</v>
      </c>
      <c r="V411" s="5">
        <v>102051109</v>
      </c>
      <c r="W411" s="5">
        <v>102051109</v>
      </c>
      <c r="X411" s="5">
        <v>2156333138</v>
      </c>
      <c r="Y411" s="73">
        <v>0</v>
      </c>
      <c r="Z411" s="73"/>
    </row>
    <row r="412" spans="1:26" ht="21" customHeight="1">
      <c r="A412" s="71" t="s">
        <v>624</v>
      </c>
      <c r="B412" s="71"/>
      <c r="C412" s="72"/>
      <c r="D412" s="72"/>
      <c r="E412" s="4" t="s">
        <v>37</v>
      </c>
      <c r="F412" s="5">
        <v>2212998315</v>
      </c>
      <c r="G412" s="5">
        <v>0</v>
      </c>
      <c r="H412" s="5">
        <v>0</v>
      </c>
      <c r="I412" s="5">
        <v>0</v>
      </c>
      <c r="J412" s="5">
        <v>0</v>
      </c>
      <c r="K412" s="5">
        <v>2212998315</v>
      </c>
      <c r="L412" s="73">
        <v>103806069</v>
      </c>
      <c r="M412" s="73"/>
      <c r="N412" s="73">
        <v>0</v>
      </c>
      <c r="O412" s="73"/>
      <c r="P412" s="5">
        <v>103806069</v>
      </c>
      <c r="Q412" s="5">
        <v>103806069</v>
      </c>
      <c r="R412" s="74">
        <v>4.690743246227912</v>
      </c>
      <c r="S412" s="74"/>
      <c r="T412" s="5">
        <v>102051109</v>
      </c>
      <c r="U412" s="5">
        <v>0</v>
      </c>
      <c r="V412" s="5">
        <v>102051109</v>
      </c>
      <c r="W412" s="5">
        <v>102051109</v>
      </c>
      <c r="X412" s="5">
        <v>2109192246</v>
      </c>
      <c r="Y412" s="73">
        <v>0</v>
      </c>
      <c r="Z412" s="73"/>
    </row>
    <row r="413" spans="1:26" ht="36.75" customHeight="1">
      <c r="A413" s="71" t="s">
        <v>625</v>
      </c>
      <c r="B413" s="71"/>
      <c r="C413" s="72"/>
      <c r="D413" s="72"/>
      <c r="E413" s="4" t="s">
        <v>39</v>
      </c>
      <c r="F413" s="5">
        <v>2203207609</v>
      </c>
      <c r="G413" s="5">
        <v>0</v>
      </c>
      <c r="H413" s="5">
        <v>0</v>
      </c>
      <c r="I413" s="5">
        <v>0</v>
      </c>
      <c r="J413" s="5">
        <v>0</v>
      </c>
      <c r="K413" s="5">
        <v>2203207609</v>
      </c>
      <c r="L413" s="73">
        <v>103758406</v>
      </c>
      <c r="M413" s="73"/>
      <c r="N413" s="73">
        <v>0</v>
      </c>
      <c r="O413" s="73"/>
      <c r="P413" s="5">
        <v>103758406</v>
      </c>
      <c r="Q413" s="5">
        <v>103758406</v>
      </c>
      <c r="R413" s="74">
        <v>4.709424821163097</v>
      </c>
      <c r="S413" s="74"/>
      <c r="T413" s="5">
        <v>102051109</v>
      </c>
      <c r="U413" s="5">
        <v>0</v>
      </c>
      <c r="V413" s="5">
        <v>102051109</v>
      </c>
      <c r="W413" s="5">
        <v>102051109</v>
      </c>
      <c r="X413" s="5">
        <v>2099449203</v>
      </c>
      <c r="Y413" s="73">
        <v>0</v>
      </c>
      <c r="Z413" s="73"/>
    </row>
    <row r="414" spans="1:26" ht="21" customHeight="1">
      <c r="A414" s="71" t="s">
        <v>626</v>
      </c>
      <c r="B414" s="71"/>
      <c r="C414" s="72" t="s">
        <v>41</v>
      </c>
      <c r="D414" s="72"/>
      <c r="E414" s="4" t="s">
        <v>42</v>
      </c>
      <c r="F414" s="5">
        <v>1654628886</v>
      </c>
      <c r="G414" s="5">
        <v>0</v>
      </c>
      <c r="H414" s="5">
        <v>0</v>
      </c>
      <c r="I414" s="5">
        <v>0</v>
      </c>
      <c r="J414" s="5">
        <v>0</v>
      </c>
      <c r="K414" s="5">
        <v>1654628886</v>
      </c>
      <c r="L414" s="73">
        <v>100117624</v>
      </c>
      <c r="M414" s="73"/>
      <c r="N414" s="73">
        <v>0</v>
      </c>
      <c r="O414" s="73"/>
      <c r="P414" s="5">
        <v>100117624</v>
      </c>
      <c r="Q414" s="5">
        <v>100117624</v>
      </c>
      <c r="R414" s="74">
        <v>6.050760073579423</v>
      </c>
      <c r="S414" s="74"/>
      <c r="T414" s="5">
        <v>100117624</v>
      </c>
      <c r="U414" s="5">
        <v>0</v>
      </c>
      <c r="V414" s="5">
        <v>100117624</v>
      </c>
      <c r="W414" s="5">
        <v>100117624</v>
      </c>
      <c r="X414" s="5">
        <v>1554511262</v>
      </c>
      <c r="Y414" s="73">
        <v>0</v>
      </c>
      <c r="Z414" s="73"/>
    </row>
    <row r="415" spans="1:26" ht="21.75" customHeight="1">
      <c r="A415" s="71" t="s">
        <v>627</v>
      </c>
      <c r="B415" s="71"/>
      <c r="C415" s="72" t="s">
        <v>41</v>
      </c>
      <c r="D415" s="72"/>
      <c r="E415" s="4" t="s">
        <v>44</v>
      </c>
      <c r="F415" s="5">
        <v>7967942</v>
      </c>
      <c r="G415" s="5">
        <v>0</v>
      </c>
      <c r="H415" s="5">
        <v>0</v>
      </c>
      <c r="I415" s="5">
        <v>0</v>
      </c>
      <c r="J415" s="5">
        <v>0</v>
      </c>
      <c r="K415" s="5">
        <v>7967942</v>
      </c>
      <c r="L415" s="73">
        <v>0</v>
      </c>
      <c r="M415" s="73"/>
      <c r="N415" s="73">
        <v>0</v>
      </c>
      <c r="O415" s="73"/>
      <c r="P415" s="5">
        <v>0</v>
      </c>
      <c r="Q415" s="5">
        <v>0</v>
      </c>
      <c r="R415" s="74">
        <v>0</v>
      </c>
      <c r="S415" s="74"/>
      <c r="T415" s="5">
        <v>0</v>
      </c>
      <c r="U415" s="5">
        <v>0</v>
      </c>
      <c r="V415" s="5">
        <v>0</v>
      </c>
      <c r="W415" s="5">
        <v>0</v>
      </c>
      <c r="X415" s="5">
        <v>7967942</v>
      </c>
      <c r="Y415" s="73">
        <v>0</v>
      </c>
      <c r="Z415" s="73"/>
    </row>
    <row r="416" spans="1:26" ht="21" customHeight="1">
      <c r="A416" s="71" t="s">
        <v>628</v>
      </c>
      <c r="B416" s="71"/>
      <c r="C416" s="72" t="s">
        <v>41</v>
      </c>
      <c r="D416" s="72"/>
      <c r="E416" s="4" t="s">
        <v>46</v>
      </c>
      <c r="F416" s="5">
        <v>80663309</v>
      </c>
      <c r="G416" s="5">
        <v>0</v>
      </c>
      <c r="H416" s="5">
        <v>0</v>
      </c>
      <c r="I416" s="5">
        <v>0</v>
      </c>
      <c r="J416" s="5">
        <v>0</v>
      </c>
      <c r="K416" s="5">
        <v>80663309</v>
      </c>
      <c r="L416" s="73">
        <v>401957</v>
      </c>
      <c r="M416" s="73"/>
      <c r="N416" s="73">
        <v>0</v>
      </c>
      <c r="O416" s="73"/>
      <c r="P416" s="5">
        <v>401957</v>
      </c>
      <c r="Q416" s="5">
        <v>401957</v>
      </c>
      <c r="R416" s="74">
        <v>0.4983145434809772</v>
      </c>
      <c r="S416" s="74"/>
      <c r="T416" s="5">
        <v>0</v>
      </c>
      <c r="U416" s="5">
        <v>0</v>
      </c>
      <c r="V416" s="5">
        <v>0</v>
      </c>
      <c r="W416" s="5">
        <v>0</v>
      </c>
      <c r="X416" s="5">
        <v>80261352</v>
      </c>
      <c r="Y416" s="73">
        <v>0</v>
      </c>
      <c r="Z416" s="73"/>
    </row>
    <row r="417" spans="1:26" ht="21" customHeight="1">
      <c r="A417" s="71" t="s">
        <v>629</v>
      </c>
      <c r="B417" s="71"/>
      <c r="C417" s="72" t="s">
        <v>41</v>
      </c>
      <c r="D417" s="72"/>
      <c r="E417" s="4" t="s">
        <v>48</v>
      </c>
      <c r="F417" s="5">
        <v>168048553</v>
      </c>
      <c r="G417" s="5">
        <v>0</v>
      </c>
      <c r="H417" s="5">
        <v>0</v>
      </c>
      <c r="I417" s="5">
        <v>0</v>
      </c>
      <c r="J417" s="5">
        <v>0</v>
      </c>
      <c r="K417" s="5">
        <v>168048553</v>
      </c>
      <c r="L417" s="73">
        <v>47872</v>
      </c>
      <c r="M417" s="73"/>
      <c r="N417" s="73">
        <v>0</v>
      </c>
      <c r="O417" s="73"/>
      <c r="P417" s="5">
        <v>47872</v>
      </c>
      <c r="Q417" s="5">
        <v>47872</v>
      </c>
      <c r="R417" s="74">
        <v>0.028487005181175227</v>
      </c>
      <c r="S417" s="74"/>
      <c r="T417" s="5">
        <v>0</v>
      </c>
      <c r="U417" s="5">
        <v>0</v>
      </c>
      <c r="V417" s="5">
        <v>0</v>
      </c>
      <c r="W417" s="5">
        <v>0</v>
      </c>
      <c r="X417" s="5">
        <v>168000681</v>
      </c>
      <c r="Y417" s="73">
        <v>0</v>
      </c>
      <c r="Z417" s="73"/>
    </row>
    <row r="418" spans="1:26" ht="21" customHeight="1">
      <c r="A418" s="71" t="s">
        <v>630</v>
      </c>
      <c r="B418" s="71"/>
      <c r="C418" s="72" t="s">
        <v>41</v>
      </c>
      <c r="D418" s="72"/>
      <c r="E418" s="4" t="s">
        <v>50</v>
      </c>
      <c r="F418" s="5">
        <v>118306182</v>
      </c>
      <c r="G418" s="5">
        <v>0</v>
      </c>
      <c r="H418" s="5">
        <v>0</v>
      </c>
      <c r="I418" s="5">
        <v>0</v>
      </c>
      <c r="J418" s="5">
        <v>0</v>
      </c>
      <c r="K418" s="5">
        <v>118306182</v>
      </c>
      <c r="L418" s="73">
        <v>526537</v>
      </c>
      <c r="M418" s="73"/>
      <c r="N418" s="73">
        <v>0</v>
      </c>
      <c r="O418" s="73"/>
      <c r="P418" s="5">
        <v>526537</v>
      </c>
      <c r="Q418" s="5">
        <v>526537</v>
      </c>
      <c r="R418" s="74">
        <v>0.44506296382719884</v>
      </c>
      <c r="S418" s="74"/>
      <c r="T418" s="5">
        <v>0</v>
      </c>
      <c r="U418" s="5">
        <v>0</v>
      </c>
      <c r="V418" s="5">
        <v>0</v>
      </c>
      <c r="W418" s="5">
        <v>0</v>
      </c>
      <c r="X418" s="5">
        <v>117779645</v>
      </c>
      <c r="Y418" s="73">
        <v>0</v>
      </c>
      <c r="Z418" s="73"/>
    </row>
    <row r="419" spans="1:26" ht="21" customHeight="1">
      <c r="A419" s="71" t="s">
        <v>631</v>
      </c>
      <c r="B419" s="71"/>
      <c r="C419" s="72" t="s">
        <v>41</v>
      </c>
      <c r="D419" s="72"/>
      <c r="E419" s="4" t="s">
        <v>52</v>
      </c>
      <c r="F419" s="5">
        <v>11317860</v>
      </c>
      <c r="G419" s="5">
        <v>0</v>
      </c>
      <c r="H419" s="5">
        <v>0</v>
      </c>
      <c r="I419" s="5">
        <v>0</v>
      </c>
      <c r="J419" s="5">
        <v>0</v>
      </c>
      <c r="K419" s="5">
        <v>11317860</v>
      </c>
      <c r="L419" s="73">
        <v>661694</v>
      </c>
      <c r="M419" s="73"/>
      <c r="N419" s="73">
        <v>0</v>
      </c>
      <c r="O419" s="73"/>
      <c r="P419" s="5">
        <v>661694</v>
      </c>
      <c r="Q419" s="5">
        <v>661694</v>
      </c>
      <c r="R419" s="74">
        <v>5.846458606132255</v>
      </c>
      <c r="S419" s="74"/>
      <c r="T419" s="5">
        <v>661694</v>
      </c>
      <c r="U419" s="5">
        <v>0</v>
      </c>
      <c r="V419" s="5">
        <v>661694</v>
      </c>
      <c r="W419" s="5">
        <v>661694</v>
      </c>
      <c r="X419" s="5">
        <v>10656166</v>
      </c>
      <c r="Y419" s="73">
        <v>0</v>
      </c>
      <c r="Z419" s="73"/>
    </row>
    <row r="420" spans="1:26" ht="21" customHeight="1">
      <c r="A420" s="71" t="s">
        <v>632</v>
      </c>
      <c r="B420" s="71"/>
      <c r="C420" s="72" t="s">
        <v>41</v>
      </c>
      <c r="D420" s="72"/>
      <c r="E420" s="4" t="s">
        <v>54</v>
      </c>
      <c r="F420" s="5">
        <v>101118569</v>
      </c>
      <c r="G420" s="5">
        <v>0</v>
      </c>
      <c r="H420" s="5">
        <v>0</v>
      </c>
      <c r="I420" s="5">
        <v>0</v>
      </c>
      <c r="J420" s="5">
        <v>0</v>
      </c>
      <c r="K420" s="5">
        <v>101118569</v>
      </c>
      <c r="L420" s="73">
        <v>373457</v>
      </c>
      <c r="M420" s="73"/>
      <c r="N420" s="73">
        <v>0</v>
      </c>
      <c r="O420" s="73"/>
      <c r="P420" s="5">
        <v>373457</v>
      </c>
      <c r="Q420" s="5">
        <v>373457</v>
      </c>
      <c r="R420" s="74">
        <v>0.36932583569294775</v>
      </c>
      <c r="S420" s="74"/>
      <c r="T420" s="5">
        <v>0</v>
      </c>
      <c r="U420" s="5">
        <v>0</v>
      </c>
      <c r="V420" s="5">
        <v>0</v>
      </c>
      <c r="W420" s="5">
        <v>0</v>
      </c>
      <c r="X420" s="5">
        <v>100745112</v>
      </c>
      <c r="Y420" s="73">
        <v>0</v>
      </c>
      <c r="Z420" s="73"/>
    </row>
    <row r="421" spans="1:26" ht="21" customHeight="1">
      <c r="A421" s="71" t="s">
        <v>633</v>
      </c>
      <c r="B421" s="71"/>
      <c r="C421" s="72" t="s">
        <v>41</v>
      </c>
      <c r="D421" s="72"/>
      <c r="E421" s="4" t="s">
        <v>56</v>
      </c>
      <c r="F421" s="5">
        <v>7334064</v>
      </c>
      <c r="G421" s="5">
        <v>0</v>
      </c>
      <c r="H421" s="5">
        <v>0</v>
      </c>
      <c r="I421" s="5">
        <v>0</v>
      </c>
      <c r="J421" s="5">
        <v>0</v>
      </c>
      <c r="K421" s="5">
        <v>7334064</v>
      </c>
      <c r="L421" s="73">
        <v>404515</v>
      </c>
      <c r="M421" s="73"/>
      <c r="N421" s="73">
        <v>0</v>
      </c>
      <c r="O421" s="73"/>
      <c r="P421" s="5">
        <v>404515</v>
      </c>
      <c r="Q421" s="5">
        <v>404515</v>
      </c>
      <c r="R421" s="74">
        <v>5.515564085614742</v>
      </c>
      <c r="S421" s="74"/>
      <c r="T421" s="5">
        <v>404515</v>
      </c>
      <c r="U421" s="5">
        <v>0</v>
      </c>
      <c r="V421" s="5">
        <v>404515</v>
      </c>
      <c r="W421" s="5">
        <v>404515</v>
      </c>
      <c r="X421" s="5">
        <v>6929549</v>
      </c>
      <c r="Y421" s="73">
        <v>0</v>
      </c>
      <c r="Z421" s="73"/>
    </row>
    <row r="422" spans="1:26" ht="28.5" customHeight="1">
      <c r="A422" s="71" t="s">
        <v>634</v>
      </c>
      <c r="B422" s="71"/>
      <c r="C422" s="72" t="s">
        <v>41</v>
      </c>
      <c r="D422" s="72"/>
      <c r="E422" s="4" t="s">
        <v>58</v>
      </c>
      <c r="F422" s="5">
        <v>53822244</v>
      </c>
      <c r="G422" s="5">
        <v>0</v>
      </c>
      <c r="H422" s="5">
        <v>0</v>
      </c>
      <c r="I422" s="5">
        <v>0</v>
      </c>
      <c r="J422" s="5">
        <v>0</v>
      </c>
      <c r="K422" s="5">
        <v>53822244</v>
      </c>
      <c r="L422" s="73">
        <v>1224750</v>
      </c>
      <c r="M422" s="73"/>
      <c r="N422" s="73">
        <v>0</v>
      </c>
      <c r="O422" s="73"/>
      <c r="P422" s="5">
        <v>1224750</v>
      </c>
      <c r="Q422" s="5">
        <v>1224750</v>
      </c>
      <c r="R422" s="74">
        <v>2.275546147797182</v>
      </c>
      <c r="S422" s="74"/>
      <c r="T422" s="5">
        <v>867276</v>
      </c>
      <c r="U422" s="5">
        <v>0</v>
      </c>
      <c r="V422" s="5">
        <v>867276</v>
      </c>
      <c r="W422" s="5">
        <v>867276</v>
      </c>
      <c r="X422" s="5">
        <v>52597494</v>
      </c>
      <c r="Y422" s="73">
        <v>0</v>
      </c>
      <c r="Z422" s="73"/>
    </row>
    <row r="423" spans="1:26" ht="21" customHeight="1">
      <c r="A423" s="71" t="s">
        <v>635</v>
      </c>
      <c r="B423" s="71"/>
      <c r="C423" s="72"/>
      <c r="D423" s="72"/>
      <c r="E423" s="4" t="s">
        <v>64</v>
      </c>
      <c r="F423" s="5">
        <v>9790706</v>
      </c>
      <c r="G423" s="5">
        <v>0</v>
      </c>
      <c r="H423" s="5">
        <v>0</v>
      </c>
      <c r="I423" s="5">
        <v>0</v>
      </c>
      <c r="J423" s="5">
        <v>0</v>
      </c>
      <c r="K423" s="5">
        <v>9790706</v>
      </c>
      <c r="L423" s="73">
        <v>47663</v>
      </c>
      <c r="M423" s="73"/>
      <c r="N423" s="73">
        <v>0</v>
      </c>
      <c r="O423" s="73"/>
      <c r="P423" s="5">
        <v>47663</v>
      </c>
      <c r="Q423" s="5">
        <v>47663</v>
      </c>
      <c r="R423" s="74">
        <v>0.4868188259355352</v>
      </c>
      <c r="S423" s="74"/>
      <c r="T423" s="5">
        <v>0</v>
      </c>
      <c r="U423" s="5">
        <v>0</v>
      </c>
      <c r="V423" s="5">
        <v>0</v>
      </c>
      <c r="W423" s="5">
        <v>0</v>
      </c>
      <c r="X423" s="5">
        <v>9743043</v>
      </c>
      <c r="Y423" s="73">
        <v>0</v>
      </c>
      <c r="Z423" s="73"/>
    </row>
    <row r="424" spans="1:26" ht="28.5" customHeight="1">
      <c r="A424" s="71" t="s">
        <v>636</v>
      </c>
      <c r="B424" s="71"/>
      <c r="C424" s="72" t="s">
        <v>41</v>
      </c>
      <c r="D424" s="72"/>
      <c r="E424" s="4" t="s">
        <v>66</v>
      </c>
      <c r="F424" s="5">
        <v>9790706</v>
      </c>
      <c r="G424" s="5">
        <v>0</v>
      </c>
      <c r="H424" s="5">
        <v>0</v>
      </c>
      <c r="I424" s="5">
        <v>0</v>
      </c>
      <c r="J424" s="5">
        <v>0</v>
      </c>
      <c r="K424" s="5">
        <v>9790706</v>
      </c>
      <c r="L424" s="73">
        <v>47663</v>
      </c>
      <c r="M424" s="73"/>
      <c r="N424" s="73">
        <v>0</v>
      </c>
      <c r="O424" s="73"/>
      <c r="P424" s="5">
        <v>47663</v>
      </c>
      <c r="Q424" s="5">
        <v>47663</v>
      </c>
      <c r="R424" s="74">
        <v>0.4868188259355352</v>
      </c>
      <c r="S424" s="74"/>
      <c r="T424" s="5">
        <v>0</v>
      </c>
      <c r="U424" s="5">
        <v>0</v>
      </c>
      <c r="V424" s="5">
        <v>0</v>
      </c>
      <c r="W424" s="5">
        <v>0</v>
      </c>
      <c r="X424" s="5">
        <v>9743043</v>
      </c>
      <c r="Y424" s="73">
        <v>0</v>
      </c>
      <c r="Z424" s="73"/>
    </row>
    <row r="425" spans="1:26" ht="21" customHeight="1">
      <c r="A425" s="71" t="s">
        <v>637</v>
      </c>
      <c r="B425" s="71"/>
      <c r="C425" s="72"/>
      <c r="D425" s="72"/>
      <c r="E425" s="4" t="s">
        <v>70</v>
      </c>
      <c r="F425" s="5">
        <v>47140912</v>
      </c>
      <c r="G425" s="5">
        <v>0</v>
      </c>
      <c r="H425" s="5">
        <v>0</v>
      </c>
      <c r="I425" s="5">
        <v>0</v>
      </c>
      <c r="J425" s="5">
        <v>0</v>
      </c>
      <c r="K425" s="5">
        <v>47140912</v>
      </c>
      <c r="L425" s="73">
        <v>20</v>
      </c>
      <c r="M425" s="73"/>
      <c r="N425" s="73">
        <v>0</v>
      </c>
      <c r="O425" s="73"/>
      <c r="P425" s="5">
        <v>20</v>
      </c>
      <c r="Q425" s="5">
        <v>20</v>
      </c>
      <c r="R425" s="74">
        <v>4.242599294642411E-05</v>
      </c>
      <c r="S425" s="74"/>
      <c r="T425" s="5">
        <v>0</v>
      </c>
      <c r="U425" s="5">
        <v>0</v>
      </c>
      <c r="V425" s="5">
        <v>0</v>
      </c>
      <c r="W425" s="5">
        <v>0</v>
      </c>
      <c r="X425" s="5">
        <v>47140892</v>
      </c>
      <c r="Y425" s="73">
        <v>0</v>
      </c>
      <c r="Z425" s="73"/>
    </row>
    <row r="426" spans="1:26" ht="21" customHeight="1">
      <c r="A426" s="71" t="s">
        <v>638</v>
      </c>
      <c r="B426" s="71"/>
      <c r="C426" s="72"/>
      <c r="D426" s="72"/>
      <c r="E426" s="4" t="s">
        <v>72</v>
      </c>
      <c r="F426" s="5">
        <v>4143984</v>
      </c>
      <c r="G426" s="5">
        <v>0</v>
      </c>
      <c r="H426" s="5">
        <v>0</v>
      </c>
      <c r="I426" s="5">
        <v>0</v>
      </c>
      <c r="J426" s="5">
        <v>0</v>
      </c>
      <c r="K426" s="5">
        <v>4143984</v>
      </c>
      <c r="L426" s="73">
        <v>0</v>
      </c>
      <c r="M426" s="73"/>
      <c r="N426" s="73">
        <v>0</v>
      </c>
      <c r="O426" s="73"/>
      <c r="P426" s="5">
        <v>0</v>
      </c>
      <c r="Q426" s="5">
        <v>0</v>
      </c>
      <c r="R426" s="74">
        <v>0</v>
      </c>
      <c r="S426" s="74"/>
      <c r="T426" s="5">
        <v>0</v>
      </c>
      <c r="U426" s="5">
        <v>0</v>
      </c>
      <c r="V426" s="5">
        <v>0</v>
      </c>
      <c r="W426" s="5">
        <v>0</v>
      </c>
      <c r="X426" s="5">
        <v>4143984</v>
      </c>
      <c r="Y426" s="73">
        <v>0</v>
      </c>
      <c r="Z426" s="73"/>
    </row>
    <row r="427" spans="1:26" ht="21" customHeight="1">
      <c r="A427" s="71" t="s">
        <v>639</v>
      </c>
      <c r="B427" s="71"/>
      <c r="C427" s="72" t="s">
        <v>41</v>
      </c>
      <c r="D427" s="72"/>
      <c r="E427" s="4" t="s">
        <v>74</v>
      </c>
      <c r="F427" s="5">
        <v>4143984</v>
      </c>
      <c r="G427" s="5">
        <v>0</v>
      </c>
      <c r="H427" s="5">
        <v>0</v>
      </c>
      <c r="I427" s="5">
        <v>0</v>
      </c>
      <c r="J427" s="5">
        <v>0</v>
      </c>
      <c r="K427" s="5">
        <v>4143984</v>
      </c>
      <c r="L427" s="73">
        <v>0</v>
      </c>
      <c r="M427" s="73"/>
      <c r="N427" s="73">
        <v>0</v>
      </c>
      <c r="O427" s="73"/>
      <c r="P427" s="5">
        <v>0</v>
      </c>
      <c r="Q427" s="5">
        <v>0</v>
      </c>
      <c r="R427" s="74">
        <v>0</v>
      </c>
      <c r="S427" s="74"/>
      <c r="T427" s="5">
        <v>0</v>
      </c>
      <c r="U427" s="5">
        <v>0</v>
      </c>
      <c r="V427" s="5">
        <v>0</v>
      </c>
      <c r="W427" s="5">
        <v>0</v>
      </c>
      <c r="X427" s="5">
        <v>4143984</v>
      </c>
      <c r="Y427" s="73">
        <v>0</v>
      </c>
      <c r="Z427" s="73"/>
    </row>
    <row r="428" spans="1:26" ht="21" customHeight="1">
      <c r="A428" s="71" t="s">
        <v>640</v>
      </c>
      <c r="B428" s="71"/>
      <c r="C428" s="72"/>
      <c r="D428" s="72"/>
      <c r="E428" s="4" t="s">
        <v>76</v>
      </c>
      <c r="F428" s="5">
        <v>42996928</v>
      </c>
      <c r="G428" s="5">
        <v>0</v>
      </c>
      <c r="H428" s="5">
        <v>0</v>
      </c>
      <c r="I428" s="5">
        <v>0</v>
      </c>
      <c r="J428" s="5">
        <v>0</v>
      </c>
      <c r="K428" s="5">
        <v>42996928</v>
      </c>
      <c r="L428" s="73">
        <v>20</v>
      </c>
      <c r="M428" s="73"/>
      <c r="N428" s="73">
        <v>0</v>
      </c>
      <c r="O428" s="73"/>
      <c r="P428" s="5">
        <v>20</v>
      </c>
      <c r="Q428" s="5">
        <v>20</v>
      </c>
      <c r="R428" s="74">
        <v>4.651495102161717E-05</v>
      </c>
      <c r="S428" s="74"/>
      <c r="T428" s="5">
        <v>0</v>
      </c>
      <c r="U428" s="5">
        <v>0</v>
      </c>
      <c r="V428" s="5">
        <v>0</v>
      </c>
      <c r="W428" s="5">
        <v>0</v>
      </c>
      <c r="X428" s="5">
        <v>42996908</v>
      </c>
      <c r="Y428" s="73">
        <v>0</v>
      </c>
      <c r="Z428" s="73"/>
    </row>
    <row r="429" spans="1:26" ht="21.75" customHeight="1">
      <c r="A429" s="71" t="s">
        <v>641</v>
      </c>
      <c r="B429" s="71"/>
      <c r="C429" s="72" t="s">
        <v>41</v>
      </c>
      <c r="D429" s="72"/>
      <c r="E429" s="4" t="s">
        <v>78</v>
      </c>
      <c r="F429" s="5">
        <v>1817088</v>
      </c>
      <c r="G429" s="5">
        <v>0</v>
      </c>
      <c r="H429" s="5">
        <v>0</v>
      </c>
      <c r="I429" s="5">
        <v>0</v>
      </c>
      <c r="J429" s="5">
        <v>0</v>
      </c>
      <c r="K429" s="5">
        <v>1817088</v>
      </c>
      <c r="L429" s="73">
        <v>0</v>
      </c>
      <c r="M429" s="73"/>
      <c r="N429" s="73">
        <v>0</v>
      </c>
      <c r="O429" s="73"/>
      <c r="P429" s="5">
        <v>0</v>
      </c>
      <c r="Q429" s="5">
        <v>0</v>
      </c>
      <c r="R429" s="74">
        <v>0</v>
      </c>
      <c r="S429" s="74"/>
      <c r="T429" s="5">
        <v>0</v>
      </c>
      <c r="U429" s="5">
        <v>0</v>
      </c>
      <c r="V429" s="5">
        <v>0</v>
      </c>
      <c r="W429" s="5">
        <v>0</v>
      </c>
      <c r="X429" s="5">
        <v>1817088</v>
      </c>
      <c r="Y429" s="73">
        <v>0</v>
      </c>
      <c r="Z429" s="73"/>
    </row>
    <row r="430" spans="1:26" ht="21" customHeight="1">
      <c r="A430" s="71" t="s">
        <v>642</v>
      </c>
      <c r="B430" s="71"/>
      <c r="C430" s="72" t="s">
        <v>41</v>
      </c>
      <c r="D430" s="72"/>
      <c r="E430" s="4" t="s">
        <v>80</v>
      </c>
      <c r="F430" s="5">
        <v>37843416</v>
      </c>
      <c r="G430" s="5">
        <v>0</v>
      </c>
      <c r="H430" s="5">
        <v>0</v>
      </c>
      <c r="I430" s="5">
        <v>0</v>
      </c>
      <c r="J430" s="5">
        <v>0</v>
      </c>
      <c r="K430" s="5">
        <v>37843416</v>
      </c>
      <c r="L430" s="73">
        <v>20</v>
      </c>
      <c r="M430" s="73"/>
      <c r="N430" s="73">
        <v>0</v>
      </c>
      <c r="O430" s="73"/>
      <c r="P430" s="5">
        <v>20</v>
      </c>
      <c r="Q430" s="5">
        <v>20</v>
      </c>
      <c r="R430" s="74">
        <v>5.2849351654723775E-05</v>
      </c>
      <c r="S430" s="74"/>
      <c r="T430" s="5">
        <v>0</v>
      </c>
      <c r="U430" s="5">
        <v>0</v>
      </c>
      <c r="V430" s="5">
        <v>0</v>
      </c>
      <c r="W430" s="5">
        <v>0</v>
      </c>
      <c r="X430" s="5">
        <v>37843396</v>
      </c>
      <c r="Y430" s="73">
        <v>0</v>
      </c>
      <c r="Z430" s="73"/>
    </row>
    <row r="431" spans="1:26" ht="21" customHeight="1">
      <c r="A431" s="71" t="s">
        <v>643</v>
      </c>
      <c r="B431" s="71"/>
      <c r="C431" s="72" t="s">
        <v>41</v>
      </c>
      <c r="D431" s="72"/>
      <c r="E431" s="4" t="s">
        <v>84</v>
      </c>
      <c r="F431" s="5">
        <v>3336424</v>
      </c>
      <c r="G431" s="5">
        <v>0</v>
      </c>
      <c r="H431" s="5">
        <v>0</v>
      </c>
      <c r="I431" s="5">
        <v>0</v>
      </c>
      <c r="J431" s="5">
        <v>0</v>
      </c>
      <c r="K431" s="5">
        <v>3336424</v>
      </c>
      <c r="L431" s="73">
        <v>0</v>
      </c>
      <c r="M431" s="73"/>
      <c r="N431" s="73">
        <v>0</v>
      </c>
      <c r="O431" s="73"/>
      <c r="P431" s="5">
        <v>0</v>
      </c>
      <c r="Q431" s="5">
        <v>0</v>
      </c>
      <c r="R431" s="74">
        <v>0</v>
      </c>
      <c r="S431" s="74"/>
      <c r="T431" s="5">
        <v>0</v>
      </c>
      <c r="U431" s="5">
        <v>0</v>
      </c>
      <c r="V431" s="5">
        <v>0</v>
      </c>
      <c r="W431" s="5">
        <v>0</v>
      </c>
      <c r="X431" s="5">
        <v>3336424</v>
      </c>
      <c r="Y431" s="73">
        <v>0</v>
      </c>
      <c r="Z431" s="73"/>
    </row>
    <row r="432" spans="1:26" ht="21" customHeight="1">
      <c r="A432" s="71" t="s">
        <v>644</v>
      </c>
      <c r="B432" s="71"/>
      <c r="C432" s="72"/>
      <c r="D432" s="72"/>
      <c r="E432" s="4" t="s">
        <v>90</v>
      </c>
      <c r="F432" s="5">
        <v>17657963000</v>
      </c>
      <c r="G432" s="5">
        <v>0</v>
      </c>
      <c r="H432" s="5">
        <v>0</v>
      </c>
      <c r="I432" s="5">
        <v>0</v>
      </c>
      <c r="J432" s="5">
        <v>0</v>
      </c>
      <c r="K432" s="5">
        <v>17657963000</v>
      </c>
      <c r="L432" s="73">
        <v>4047509199</v>
      </c>
      <c r="M432" s="73"/>
      <c r="N432" s="73">
        <v>0</v>
      </c>
      <c r="O432" s="73"/>
      <c r="P432" s="5">
        <v>4047509199</v>
      </c>
      <c r="Q432" s="5">
        <v>4047509199</v>
      </c>
      <c r="R432" s="74">
        <v>22.921722052537994</v>
      </c>
      <c r="S432" s="74"/>
      <c r="T432" s="5">
        <v>0</v>
      </c>
      <c r="U432" s="5">
        <v>0</v>
      </c>
      <c r="V432" s="5">
        <v>0</v>
      </c>
      <c r="W432" s="5">
        <v>0</v>
      </c>
      <c r="X432" s="5">
        <v>13610453801</v>
      </c>
      <c r="Y432" s="73">
        <v>0</v>
      </c>
      <c r="Z432" s="73"/>
    </row>
    <row r="433" spans="1:26" ht="54" customHeight="1">
      <c r="A433" s="71" t="s">
        <v>645</v>
      </c>
      <c r="B433" s="71"/>
      <c r="C433" s="72"/>
      <c r="D433" s="72"/>
      <c r="E433" s="4" t="s">
        <v>509</v>
      </c>
      <c r="F433" s="5">
        <v>14651625875</v>
      </c>
      <c r="G433" s="5">
        <v>0</v>
      </c>
      <c r="H433" s="5">
        <v>0</v>
      </c>
      <c r="I433" s="5">
        <v>0</v>
      </c>
      <c r="J433" s="5">
        <v>0</v>
      </c>
      <c r="K433" s="5">
        <v>14651625875</v>
      </c>
      <c r="L433" s="73">
        <v>4047509199</v>
      </c>
      <c r="M433" s="73"/>
      <c r="N433" s="73">
        <v>0</v>
      </c>
      <c r="O433" s="73"/>
      <c r="P433" s="5">
        <v>4047509199</v>
      </c>
      <c r="Q433" s="5">
        <v>4047509199</v>
      </c>
      <c r="R433" s="74">
        <v>27.624983285344772</v>
      </c>
      <c r="S433" s="74"/>
      <c r="T433" s="5">
        <v>0</v>
      </c>
      <c r="U433" s="5">
        <v>0</v>
      </c>
      <c r="V433" s="5">
        <v>0</v>
      </c>
      <c r="W433" s="5">
        <v>0</v>
      </c>
      <c r="X433" s="5">
        <v>10604116676</v>
      </c>
      <c r="Y433" s="73">
        <v>0</v>
      </c>
      <c r="Z433" s="73"/>
    </row>
    <row r="434" spans="1:26" ht="45" customHeight="1">
      <c r="A434" s="71" t="s">
        <v>646</v>
      </c>
      <c r="B434" s="71"/>
      <c r="C434" s="72"/>
      <c r="D434" s="72"/>
      <c r="E434" s="4" t="s">
        <v>647</v>
      </c>
      <c r="F434" s="5">
        <v>14651625875</v>
      </c>
      <c r="G434" s="5">
        <v>0</v>
      </c>
      <c r="H434" s="5">
        <v>0</v>
      </c>
      <c r="I434" s="5">
        <v>0</v>
      </c>
      <c r="J434" s="5">
        <v>0</v>
      </c>
      <c r="K434" s="5">
        <v>14651625875</v>
      </c>
      <c r="L434" s="73">
        <v>4047509199</v>
      </c>
      <c r="M434" s="73"/>
      <c r="N434" s="73">
        <v>0</v>
      </c>
      <c r="O434" s="73"/>
      <c r="P434" s="5">
        <v>4047509199</v>
      </c>
      <c r="Q434" s="5">
        <v>4047509199</v>
      </c>
      <c r="R434" s="74">
        <v>27.624983285344772</v>
      </c>
      <c r="S434" s="74"/>
      <c r="T434" s="5">
        <v>0</v>
      </c>
      <c r="U434" s="5">
        <v>0</v>
      </c>
      <c r="V434" s="5">
        <v>0</v>
      </c>
      <c r="W434" s="5">
        <v>0</v>
      </c>
      <c r="X434" s="5">
        <v>10604116676</v>
      </c>
      <c r="Y434" s="73">
        <v>0</v>
      </c>
      <c r="Z434" s="73"/>
    </row>
    <row r="435" spans="1:26" ht="45" customHeight="1">
      <c r="A435" s="71" t="s">
        <v>648</v>
      </c>
      <c r="B435" s="71"/>
      <c r="C435" s="72"/>
      <c r="D435" s="72"/>
      <c r="E435" s="4" t="s">
        <v>649</v>
      </c>
      <c r="F435" s="5">
        <v>2705000000</v>
      </c>
      <c r="G435" s="5">
        <v>0</v>
      </c>
      <c r="H435" s="5">
        <v>0</v>
      </c>
      <c r="I435" s="5">
        <v>0</v>
      </c>
      <c r="J435" s="5">
        <v>0</v>
      </c>
      <c r="K435" s="5">
        <v>2705000000</v>
      </c>
      <c r="L435" s="73">
        <v>0</v>
      </c>
      <c r="M435" s="73"/>
      <c r="N435" s="73">
        <v>0</v>
      </c>
      <c r="O435" s="73"/>
      <c r="P435" s="5">
        <v>0</v>
      </c>
      <c r="Q435" s="5">
        <v>0</v>
      </c>
      <c r="R435" s="74">
        <v>0</v>
      </c>
      <c r="S435" s="74"/>
      <c r="T435" s="5">
        <v>0</v>
      </c>
      <c r="U435" s="5">
        <v>0</v>
      </c>
      <c r="V435" s="5">
        <v>0</v>
      </c>
      <c r="W435" s="5">
        <v>0</v>
      </c>
      <c r="X435" s="5">
        <v>2705000000</v>
      </c>
      <c r="Y435" s="73">
        <v>0</v>
      </c>
      <c r="Z435" s="73"/>
    </row>
    <row r="436" spans="1:26" ht="45" customHeight="1">
      <c r="A436" s="71" t="s">
        <v>650</v>
      </c>
      <c r="B436" s="71"/>
      <c r="C436" s="72"/>
      <c r="D436" s="72"/>
      <c r="E436" s="4" t="s">
        <v>651</v>
      </c>
      <c r="F436" s="5">
        <v>2705000000</v>
      </c>
      <c r="G436" s="5">
        <v>0</v>
      </c>
      <c r="H436" s="5">
        <v>0</v>
      </c>
      <c r="I436" s="5">
        <v>0</v>
      </c>
      <c r="J436" s="5">
        <v>0</v>
      </c>
      <c r="K436" s="5">
        <v>2705000000</v>
      </c>
      <c r="L436" s="73">
        <v>0</v>
      </c>
      <c r="M436" s="73"/>
      <c r="N436" s="73">
        <v>0</v>
      </c>
      <c r="O436" s="73"/>
      <c r="P436" s="5">
        <v>0</v>
      </c>
      <c r="Q436" s="5">
        <v>0</v>
      </c>
      <c r="R436" s="74">
        <v>0</v>
      </c>
      <c r="S436" s="74"/>
      <c r="T436" s="5">
        <v>0</v>
      </c>
      <c r="U436" s="5">
        <v>0</v>
      </c>
      <c r="V436" s="5">
        <v>0</v>
      </c>
      <c r="W436" s="5">
        <v>0</v>
      </c>
      <c r="X436" s="5">
        <v>2705000000</v>
      </c>
      <c r="Y436" s="73">
        <v>0</v>
      </c>
      <c r="Z436" s="73"/>
    </row>
    <row r="437" spans="1:26" ht="45.75" customHeight="1">
      <c r="A437" s="71" t="s">
        <v>652</v>
      </c>
      <c r="B437" s="71"/>
      <c r="C437" s="72" t="s">
        <v>100</v>
      </c>
      <c r="D437" s="72"/>
      <c r="E437" s="4" t="s">
        <v>653</v>
      </c>
      <c r="F437" s="5">
        <v>2705000000</v>
      </c>
      <c r="G437" s="5">
        <v>0</v>
      </c>
      <c r="H437" s="5">
        <v>0</v>
      </c>
      <c r="I437" s="5">
        <v>0</v>
      </c>
      <c r="J437" s="5">
        <v>0</v>
      </c>
      <c r="K437" s="5">
        <v>2705000000</v>
      </c>
      <c r="L437" s="73">
        <v>0</v>
      </c>
      <c r="M437" s="73"/>
      <c r="N437" s="73">
        <v>0</v>
      </c>
      <c r="O437" s="73"/>
      <c r="P437" s="5">
        <v>0</v>
      </c>
      <c r="Q437" s="5">
        <v>0</v>
      </c>
      <c r="R437" s="74">
        <v>0</v>
      </c>
      <c r="S437" s="74"/>
      <c r="T437" s="5">
        <v>0</v>
      </c>
      <c r="U437" s="5">
        <v>0</v>
      </c>
      <c r="V437" s="5">
        <v>0</v>
      </c>
      <c r="W437" s="5">
        <v>0</v>
      </c>
      <c r="X437" s="5">
        <v>2705000000</v>
      </c>
      <c r="Y437" s="73">
        <v>0</v>
      </c>
      <c r="Z437" s="73"/>
    </row>
    <row r="438" spans="1:26" ht="21" customHeight="1">
      <c r="A438" s="71" t="s">
        <v>654</v>
      </c>
      <c r="B438" s="71"/>
      <c r="C438" s="72"/>
      <c r="D438" s="72"/>
      <c r="E438" s="4" t="s">
        <v>655</v>
      </c>
      <c r="F438" s="5">
        <v>1950000000</v>
      </c>
      <c r="G438" s="5">
        <v>0</v>
      </c>
      <c r="H438" s="5">
        <v>0</v>
      </c>
      <c r="I438" s="5">
        <v>0</v>
      </c>
      <c r="J438" s="5">
        <v>0</v>
      </c>
      <c r="K438" s="5">
        <v>1950000000</v>
      </c>
      <c r="L438" s="73">
        <v>777299265</v>
      </c>
      <c r="M438" s="73"/>
      <c r="N438" s="73">
        <v>0</v>
      </c>
      <c r="O438" s="73"/>
      <c r="P438" s="5">
        <v>777299265</v>
      </c>
      <c r="Q438" s="5">
        <v>777299265</v>
      </c>
      <c r="R438" s="74">
        <v>39.861500769230766</v>
      </c>
      <c r="S438" s="74"/>
      <c r="T438" s="5">
        <v>0</v>
      </c>
      <c r="U438" s="5">
        <v>0</v>
      </c>
      <c r="V438" s="5">
        <v>0</v>
      </c>
      <c r="W438" s="5">
        <v>0</v>
      </c>
      <c r="X438" s="5">
        <v>1172700735</v>
      </c>
      <c r="Y438" s="73">
        <v>0</v>
      </c>
      <c r="Z438" s="73"/>
    </row>
    <row r="439" spans="1:26" ht="28.5" customHeight="1">
      <c r="A439" s="71" t="s">
        <v>656</v>
      </c>
      <c r="B439" s="71"/>
      <c r="C439" s="72"/>
      <c r="D439" s="72"/>
      <c r="E439" s="4" t="s">
        <v>657</v>
      </c>
      <c r="F439" s="5">
        <v>450000000</v>
      </c>
      <c r="G439" s="5">
        <v>0</v>
      </c>
      <c r="H439" s="5">
        <v>0</v>
      </c>
      <c r="I439" s="5">
        <v>0</v>
      </c>
      <c r="J439" s="5">
        <v>0</v>
      </c>
      <c r="K439" s="5">
        <v>450000000</v>
      </c>
      <c r="L439" s="73">
        <v>0</v>
      </c>
      <c r="M439" s="73"/>
      <c r="N439" s="73">
        <v>0</v>
      </c>
      <c r="O439" s="73"/>
      <c r="P439" s="5">
        <v>0</v>
      </c>
      <c r="Q439" s="5">
        <v>0</v>
      </c>
      <c r="R439" s="74">
        <v>0</v>
      </c>
      <c r="S439" s="74"/>
      <c r="T439" s="5">
        <v>0</v>
      </c>
      <c r="U439" s="5">
        <v>0</v>
      </c>
      <c r="V439" s="5">
        <v>0</v>
      </c>
      <c r="W439" s="5">
        <v>0</v>
      </c>
      <c r="X439" s="5">
        <v>450000000</v>
      </c>
      <c r="Y439" s="73">
        <v>0</v>
      </c>
      <c r="Z439" s="73"/>
    </row>
    <row r="440" spans="1:26" ht="21" customHeight="1">
      <c r="A440" s="71" t="s">
        <v>658</v>
      </c>
      <c r="B440" s="71"/>
      <c r="C440" s="72" t="s">
        <v>100</v>
      </c>
      <c r="D440" s="72"/>
      <c r="E440" s="4" t="s">
        <v>659</v>
      </c>
      <c r="F440" s="5">
        <v>450000000</v>
      </c>
      <c r="G440" s="5">
        <v>0</v>
      </c>
      <c r="H440" s="5">
        <v>0</v>
      </c>
      <c r="I440" s="5">
        <v>0</v>
      </c>
      <c r="J440" s="5">
        <v>0</v>
      </c>
      <c r="K440" s="5">
        <v>450000000</v>
      </c>
      <c r="L440" s="73">
        <v>0</v>
      </c>
      <c r="M440" s="73"/>
      <c r="N440" s="73">
        <v>0</v>
      </c>
      <c r="O440" s="73"/>
      <c r="P440" s="5">
        <v>0</v>
      </c>
      <c r="Q440" s="5">
        <v>0</v>
      </c>
      <c r="R440" s="74">
        <v>0</v>
      </c>
      <c r="S440" s="74"/>
      <c r="T440" s="5">
        <v>0</v>
      </c>
      <c r="U440" s="5">
        <v>0</v>
      </c>
      <c r="V440" s="5">
        <v>0</v>
      </c>
      <c r="W440" s="5">
        <v>0</v>
      </c>
      <c r="X440" s="5">
        <v>450000000</v>
      </c>
      <c r="Y440" s="73">
        <v>0</v>
      </c>
      <c r="Z440" s="73"/>
    </row>
    <row r="441" spans="1:26" ht="28.5" customHeight="1">
      <c r="A441" s="71" t="s">
        <v>660</v>
      </c>
      <c r="B441" s="71"/>
      <c r="C441" s="72"/>
      <c r="D441" s="72"/>
      <c r="E441" s="4" t="s">
        <v>661</v>
      </c>
      <c r="F441" s="5">
        <v>1500000000</v>
      </c>
      <c r="G441" s="5">
        <v>0</v>
      </c>
      <c r="H441" s="5">
        <v>0</v>
      </c>
      <c r="I441" s="5">
        <v>0</v>
      </c>
      <c r="J441" s="5">
        <v>0</v>
      </c>
      <c r="K441" s="5">
        <v>1500000000</v>
      </c>
      <c r="L441" s="73">
        <v>777299265</v>
      </c>
      <c r="M441" s="73"/>
      <c r="N441" s="73">
        <v>0</v>
      </c>
      <c r="O441" s="73"/>
      <c r="P441" s="5">
        <v>777299265</v>
      </c>
      <c r="Q441" s="5">
        <v>777299265</v>
      </c>
      <c r="R441" s="74">
        <v>51.819951</v>
      </c>
      <c r="S441" s="74"/>
      <c r="T441" s="5">
        <v>0</v>
      </c>
      <c r="U441" s="5">
        <v>0</v>
      </c>
      <c r="V441" s="5">
        <v>0</v>
      </c>
      <c r="W441" s="5">
        <v>0</v>
      </c>
      <c r="X441" s="5">
        <v>722700735</v>
      </c>
      <c r="Y441" s="73">
        <v>0</v>
      </c>
      <c r="Z441" s="73"/>
    </row>
    <row r="442" spans="1:26" ht="27.75" customHeight="1">
      <c r="A442" s="71" t="s">
        <v>662</v>
      </c>
      <c r="B442" s="71"/>
      <c r="C442" s="72" t="s">
        <v>100</v>
      </c>
      <c r="D442" s="72"/>
      <c r="E442" s="4" t="s">
        <v>661</v>
      </c>
      <c r="F442" s="5">
        <v>1500000000</v>
      </c>
      <c r="G442" s="5">
        <v>0</v>
      </c>
      <c r="H442" s="5">
        <v>0</v>
      </c>
      <c r="I442" s="5">
        <v>0</v>
      </c>
      <c r="J442" s="5">
        <v>0</v>
      </c>
      <c r="K442" s="5">
        <v>1500000000</v>
      </c>
      <c r="L442" s="73">
        <v>777299265</v>
      </c>
      <c r="M442" s="73"/>
      <c r="N442" s="73">
        <v>0</v>
      </c>
      <c r="O442" s="73"/>
      <c r="P442" s="5">
        <v>777299265</v>
      </c>
      <c r="Q442" s="5">
        <v>777299265</v>
      </c>
      <c r="R442" s="74">
        <v>51.819951</v>
      </c>
      <c r="S442" s="74"/>
      <c r="T442" s="5">
        <v>0</v>
      </c>
      <c r="U442" s="5">
        <v>0</v>
      </c>
      <c r="V442" s="5">
        <v>0</v>
      </c>
      <c r="W442" s="5">
        <v>0</v>
      </c>
      <c r="X442" s="5">
        <v>722700735</v>
      </c>
      <c r="Y442" s="73">
        <v>0</v>
      </c>
      <c r="Z442" s="73"/>
    </row>
    <row r="443" spans="1:26" ht="28.5" customHeight="1">
      <c r="A443" s="71" t="s">
        <v>663</v>
      </c>
      <c r="B443" s="71"/>
      <c r="C443" s="72"/>
      <c r="D443" s="72"/>
      <c r="E443" s="4" t="s">
        <v>664</v>
      </c>
      <c r="F443" s="5">
        <v>1400000000</v>
      </c>
      <c r="G443" s="5">
        <v>0</v>
      </c>
      <c r="H443" s="5">
        <v>0</v>
      </c>
      <c r="I443" s="5">
        <v>0</v>
      </c>
      <c r="J443" s="5">
        <v>0</v>
      </c>
      <c r="K443" s="5">
        <v>1400000000</v>
      </c>
      <c r="L443" s="73">
        <v>0</v>
      </c>
      <c r="M443" s="73"/>
      <c r="N443" s="73">
        <v>0</v>
      </c>
      <c r="O443" s="73"/>
      <c r="P443" s="5">
        <v>0</v>
      </c>
      <c r="Q443" s="5">
        <v>0</v>
      </c>
      <c r="R443" s="74">
        <v>0</v>
      </c>
      <c r="S443" s="74"/>
      <c r="T443" s="5">
        <v>0</v>
      </c>
      <c r="U443" s="5">
        <v>0</v>
      </c>
      <c r="V443" s="5">
        <v>0</v>
      </c>
      <c r="W443" s="5">
        <v>0</v>
      </c>
      <c r="X443" s="5">
        <v>1400000000</v>
      </c>
      <c r="Y443" s="73">
        <v>0</v>
      </c>
      <c r="Z443" s="73"/>
    </row>
    <row r="444" spans="1:26" ht="28.5" customHeight="1">
      <c r="A444" s="71" t="s">
        <v>665</v>
      </c>
      <c r="B444" s="71"/>
      <c r="C444" s="72"/>
      <c r="D444" s="72"/>
      <c r="E444" s="4" t="s">
        <v>666</v>
      </c>
      <c r="F444" s="5">
        <v>1400000000</v>
      </c>
      <c r="G444" s="5">
        <v>0</v>
      </c>
      <c r="H444" s="5">
        <v>0</v>
      </c>
      <c r="I444" s="5">
        <v>0</v>
      </c>
      <c r="J444" s="5">
        <v>0</v>
      </c>
      <c r="K444" s="5">
        <v>1400000000</v>
      </c>
      <c r="L444" s="73">
        <v>0</v>
      </c>
      <c r="M444" s="73"/>
      <c r="N444" s="73">
        <v>0</v>
      </c>
      <c r="O444" s="73"/>
      <c r="P444" s="5">
        <v>0</v>
      </c>
      <c r="Q444" s="5">
        <v>0</v>
      </c>
      <c r="R444" s="74">
        <v>0</v>
      </c>
      <c r="S444" s="74"/>
      <c r="T444" s="5">
        <v>0</v>
      </c>
      <c r="U444" s="5">
        <v>0</v>
      </c>
      <c r="V444" s="5">
        <v>0</v>
      </c>
      <c r="W444" s="5">
        <v>0</v>
      </c>
      <c r="X444" s="5">
        <v>1400000000</v>
      </c>
      <c r="Y444" s="73">
        <v>0</v>
      </c>
      <c r="Z444" s="73"/>
    </row>
    <row r="445" spans="1:26" ht="21" customHeight="1">
      <c r="A445" s="71" t="s">
        <v>667</v>
      </c>
      <c r="B445" s="71"/>
      <c r="C445" s="72" t="s">
        <v>100</v>
      </c>
      <c r="D445" s="72"/>
      <c r="E445" s="4" t="s">
        <v>668</v>
      </c>
      <c r="F445" s="5">
        <v>1400000000</v>
      </c>
      <c r="G445" s="5">
        <v>0</v>
      </c>
      <c r="H445" s="5">
        <v>0</v>
      </c>
      <c r="I445" s="5">
        <v>0</v>
      </c>
      <c r="J445" s="5">
        <v>0</v>
      </c>
      <c r="K445" s="5">
        <v>1400000000</v>
      </c>
      <c r="L445" s="73">
        <v>0</v>
      </c>
      <c r="M445" s="73"/>
      <c r="N445" s="73">
        <v>0</v>
      </c>
      <c r="O445" s="73"/>
      <c r="P445" s="5">
        <v>0</v>
      </c>
      <c r="Q445" s="5">
        <v>0</v>
      </c>
      <c r="R445" s="74">
        <v>0</v>
      </c>
      <c r="S445" s="74"/>
      <c r="T445" s="5">
        <v>0</v>
      </c>
      <c r="U445" s="5">
        <v>0</v>
      </c>
      <c r="V445" s="5">
        <v>0</v>
      </c>
      <c r="W445" s="5">
        <v>0</v>
      </c>
      <c r="X445" s="5">
        <v>1400000000</v>
      </c>
      <c r="Y445" s="73">
        <v>0</v>
      </c>
      <c r="Z445" s="73"/>
    </row>
    <row r="446" spans="1:26" ht="28.5" customHeight="1">
      <c r="A446" s="71" t="s">
        <v>669</v>
      </c>
      <c r="B446" s="71"/>
      <c r="C446" s="72"/>
      <c r="D446" s="72"/>
      <c r="E446" s="4" t="s">
        <v>670</v>
      </c>
      <c r="F446" s="5">
        <v>5721625875</v>
      </c>
      <c r="G446" s="5">
        <v>0</v>
      </c>
      <c r="H446" s="5">
        <v>0</v>
      </c>
      <c r="I446" s="5">
        <v>0</v>
      </c>
      <c r="J446" s="5">
        <v>0</v>
      </c>
      <c r="K446" s="5">
        <v>5721625875</v>
      </c>
      <c r="L446" s="73">
        <v>2070209934</v>
      </c>
      <c r="M446" s="73"/>
      <c r="N446" s="73">
        <v>0</v>
      </c>
      <c r="O446" s="73"/>
      <c r="P446" s="5">
        <v>2070209934</v>
      </c>
      <c r="Q446" s="5">
        <v>2070209934</v>
      </c>
      <c r="R446" s="74">
        <v>36.18219679559178</v>
      </c>
      <c r="S446" s="74"/>
      <c r="T446" s="5">
        <v>0</v>
      </c>
      <c r="U446" s="5">
        <v>0</v>
      </c>
      <c r="V446" s="5">
        <v>0</v>
      </c>
      <c r="W446" s="5">
        <v>0</v>
      </c>
      <c r="X446" s="5">
        <v>3651415941</v>
      </c>
      <c r="Y446" s="73">
        <v>0</v>
      </c>
      <c r="Z446" s="73"/>
    </row>
    <row r="447" spans="1:26" ht="28.5" customHeight="1">
      <c r="A447" s="71" t="s">
        <v>671</v>
      </c>
      <c r="B447" s="71"/>
      <c r="C447" s="72"/>
      <c r="D447" s="72"/>
      <c r="E447" s="4" t="s">
        <v>672</v>
      </c>
      <c r="F447" s="5">
        <v>3537574100</v>
      </c>
      <c r="G447" s="5">
        <v>0</v>
      </c>
      <c r="H447" s="5">
        <v>0</v>
      </c>
      <c r="I447" s="5">
        <v>0</v>
      </c>
      <c r="J447" s="5">
        <v>0</v>
      </c>
      <c r="K447" s="5">
        <v>3537574100</v>
      </c>
      <c r="L447" s="73">
        <v>104983362</v>
      </c>
      <c r="M447" s="73"/>
      <c r="N447" s="73">
        <v>0</v>
      </c>
      <c r="O447" s="73"/>
      <c r="P447" s="5">
        <v>104983362</v>
      </c>
      <c r="Q447" s="5">
        <v>104983362</v>
      </c>
      <c r="R447" s="74">
        <v>2.9676653840268674</v>
      </c>
      <c r="S447" s="74"/>
      <c r="T447" s="5">
        <v>0</v>
      </c>
      <c r="U447" s="5">
        <v>0</v>
      </c>
      <c r="V447" s="5">
        <v>0</v>
      </c>
      <c r="W447" s="5">
        <v>0</v>
      </c>
      <c r="X447" s="5">
        <v>3432590738</v>
      </c>
      <c r="Y447" s="73">
        <v>0</v>
      </c>
      <c r="Z447" s="73"/>
    </row>
    <row r="448" spans="1:26" ht="36.75" customHeight="1">
      <c r="A448" s="71" t="s">
        <v>673</v>
      </c>
      <c r="B448" s="71"/>
      <c r="C448" s="72" t="s">
        <v>100</v>
      </c>
      <c r="D448" s="72"/>
      <c r="E448" s="4" t="s">
        <v>674</v>
      </c>
      <c r="F448" s="5">
        <v>900000000</v>
      </c>
      <c r="G448" s="5">
        <v>0</v>
      </c>
      <c r="H448" s="5">
        <v>0</v>
      </c>
      <c r="I448" s="5">
        <v>0</v>
      </c>
      <c r="J448" s="5">
        <v>0</v>
      </c>
      <c r="K448" s="5">
        <v>900000000</v>
      </c>
      <c r="L448" s="73">
        <v>0</v>
      </c>
      <c r="M448" s="73"/>
      <c r="N448" s="73">
        <v>0</v>
      </c>
      <c r="O448" s="73"/>
      <c r="P448" s="5">
        <v>0</v>
      </c>
      <c r="Q448" s="5">
        <v>0</v>
      </c>
      <c r="R448" s="74">
        <v>0</v>
      </c>
      <c r="S448" s="74"/>
      <c r="T448" s="5">
        <v>0</v>
      </c>
      <c r="U448" s="5">
        <v>0</v>
      </c>
      <c r="V448" s="5">
        <v>0</v>
      </c>
      <c r="W448" s="5">
        <v>0</v>
      </c>
      <c r="X448" s="5">
        <v>900000000</v>
      </c>
      <c r="Y448" s="73">
        <v>0</v>
      </c>
      <c r="Z448" s="73"/>
    </row>
    <row r="449" spans="1:26" ht="36.75" customHeight="1">
      <c r="A449" s="71" t="s">
        <v>675</v>
      </c>
      <c r="B449" s="71"/>
      <c r="C449" s="72" t="s">
        <v>100</v>
      </c>
      <c r="D449" s="72"/>
      <c r="E449" s="4" t="s">
        <v>676</v>
      </c>
      <c r="F449" s="5">
        <v>2637574100</v>
      </c>
      <c r="G449" s="5">
        <v>0</v>
      </c>
      <c r="H449" s="5">
        <v>0</v>
      </c>
      <c r="I449" s="5">
        <v>0</v>
      </c>
      <c r="J449" s="5">
        <v>0</v>
      </c>
      <c r="K449" s="5">
        <v>2637574100</v>
      </c>
      <c r="L449" s="73">
        <v>104983362</v>
      </c>
      <c r="M449" s="73"/>
      <c r="N449" s="73">
        <v>0</v>
      </c>
      <c r="O449" s="73"/>
      <c r="P449" s="5">
        <v>104983362</v>
      </c>
      <c r="Q449" s="5">
        <v>104983362</v>
      </c>
      <c r="R449" s="74">
        <v>3.9803000037041616</v>
      </c>
      <c r="S449" s="74"/>
      <c r="T449" s="5">
        <v>0</v>
      </c>
      <c r="U449" s="5">
        <v>0</v>
      </c>
      <c r="V449" s="5">
        <v>0</v>
      </c>
      <c r="W449" s="5">
        <v>0</v>
      </c>
      <c r="X449" s="5">
        <v>2532590738</v>
      </c>
      <c r="Y449" s="73">
        <v>0</v>
      </c>
      <c r="Z449" s="73"/>
    </row>
    <row r="450" spans="1:26" ht="28.5" customHeight="1">
      <c r="A450" s="71" t="s">
        <v>677</v>
      </c>
      <c r="B450" s="71"/>
      <c r="C450" s="72"/>
      <c r="D450" s="72"/>
      <c r="E450" s="4" t="s">
        <v>678</v>
      </c>
      <c r="F450" s="5">
        <v>2184051775</v>
      </c>
      <c r="G450" s="5">
        <v>0</v>
      </c>
      <c r="H450" s="5">
        <v>0</v>
      </c>
      <c r="I450" s="5">
        <v>0</v>
      </c>
      <c r="J450" s="5">
        <v>0</v>
      </c>
      <c r="K450" s="5">
        <v>2184051775</v>
      </c>
      <c r="L450" s="73">
        <v>1965226572</v>
      </c>
      <c r="M450" s="73"/>
      <c r="N450" s="73">
        <v>0</v>
      </c>
      <c r="O450" s="73"/>
      <c r="P450" s="5">
        <v>1965226572</v>
      </c>
      <c r="Q450" s="5">
        <v>1965226572</v>
      </c>
      <c r="R450" s="74">
        <v>89.98076851909795</v>
      </c>
      <c r="S450" s="74"/>
      <c r="T450" s="5">
        <v>0</v>
      </c>
      <c r="U450" s="5">
        <v>0</v>
      </c>
      <c r="V450" s="5">
        <v>0</v>
      </c>
      <c r="W450" s="5">
        <v>0</v>
      </c>
      <c r="X450" s="5">
        <v>218825203</v>
      </c>
      <c r="Y450" s="73">
        <v>0</v>
      </c>
      <c r="Z450" s="73"/>
    </row>
    <row r="451" spans="1:26" ht="27.75" customHeight="1">
      <c r="A451" s="71" t="s">
        <v>679</v>
      </c>
      <c r="B451" s="71"/>
      <c r="C451" s="72" t="s">
        <v>100</v>
      </c>
      <c r="D451" s="72"/>
      <c r="E451" s="4" t="s">
        <v>680</v>
      </c>
      <c r="F451" s="5">
        <v>1053662875</v>
      </c>
      <c r="G451" s="5">
        <v>0</v>
      </c>
      <c r="H451" s="5">
        <v>0</v>
      </c>
      <c r="I451" s="5">
        <v>0</v>
      </c>
      <c r="J451" s="5">
        <v>0</v>
      </c>
      <c r="K451" s="5">
        <v>1053662875</v>
      </c>
      <c r="L451" s="73">
        <v>834837672</v>
      </c>
      <c r="M451" s="73"/>
      <c r="N451" s="73">
        <v>0</v>
      </c>
      <c r="O451" s="73"/>
      <c r="P451" s="5">
        <v>834837672</v>
      </c>
      <c r="Q451" s="5">
        <v>834837672</v>
      </c>
      <c r="R451" s="74">
        <v>79.23195281982389</v>
      </c>
      <c r="S451" s="74"/>
      <c r="T451" s="5">
        <v>0</v>
      </c>
      <c r="U451" s="5">
        <v>0</v>
      </c>
      <c r="V451" s="5">
        <v>0</v>
      </c>
      <c r="W451" s="5">
        <v>0</v>
      </c>
      <c r="X451" s="5">
        <v>218825203</v>
      </c>
      <c r="Y451" s="73">
        <v>0</v>
      </c>
      <c r="Z451" s="73"/>
    </row>
    <row r="452" spans="1:26" ht="28.5" customHeight="1">
      <c r="A452" s="71" t="s">
        <v>681</v>
      </c>
      <c r="B452" s="71"/>
      <c r="C452" s="72" t="s">
        <v>100</v>
      </c>
      <c r="D452" s="72"/>
      <c r="E452" s="4" t="s">
        <v>680</v>
      </c>
      <c r="F452" s="5">
        <v>1130388900</v>
      </c>
      <c r="G452" s="5">
        <v>0</v>
      </c>
      <c r="H452" s="5">
        <v>0</v>
      </c>
      <c r="I452" s="5">
        <v>0</v>
      </c>
      <c r="J452" s="5">
        <v>0</v>
      </c>
      <c r="K452" s="5">
        <v>1130388900</v>
      </c>
      <c r="L452" s="73">
        <v>1130388900</v>
      </c>
      <c r="M452" s="73"/>
      <c r="N452" s="73">
        <v>0</v>
      </c>
      <c r="O452" s="73"/>
      <c r="P452" s="5">
        <v>1130388900</v>
      </c>
      <c r="Q452" s="5">
        <v>1130388900</v>
      </c>
      <c r="R452" s="74">
        <v>100</v>
      </c>
      <c r="S452" s="74"/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73">
        <v>0</v>
      </c>
      <c r="Z452" s="73"/>
    </row>
    <row r="453" spans="1:26" ht="45.75" customHeight="1">
      <c r="A453" s="71" t="s">
        <v>682</v>
      </c>
      <c r="B453" s="71"/>
      <c r="C453" s="72"/>
      <c r="D453" s="72"/>
      <c r="E453" s="4" t="s">
        <v>683</v>
      </c>
      <c r="F453" s="5">
        <v>1000000000</v>
      </c>
      <c r="G453" s="5">
        <v>0</v>
      </c>
      <c r="H453" s="5">
        <v>0</v>
      </c>
      <c r="I453" s="5">
        <v>0</v>
      </c>
      <c r="J453" s="5">
        <v>0</v>
      </c>
      <c r="K453" s="5">
        <v>1000000000</v>
      </c>
      <c r="L453" s="73">
        <v>0</v>
      </c>
      <c r="M453" s="73"/>
      <c r="N453" s="73">
        <v>0</v>
      </c>
      <c r="O453" s="73"/>
      <c r="P453" s="5">
        <v>0</v>
      </c>
      <c r="Q453" s="5">
        <v>0</v>
      </c>
      <c r="R453" s="74">
        <v>0</v>
      </c>
      <c r="S453" s="74"/>
      <c r="T453" s="5">
        <v>0</v>
      </c>
      <c r="U453" s="5">
        <v>0</v>
      </c>
      <c r="V453" s="5">
        <v>0</v>
      </c>
      <c r="W453" s="5">
        <v>0</v>
      </c>
      <c r="X453" s="5">
        <v>1000000000</v>
      </c>
      <c r="Y453" s="73">
        <v>0</v>
      </c>
      <c r="Z453" s="73"/>
    </row>
    <row r="454" spans="1:26" ht="27.75" customHeight="1">
      <c r="A454" s="71" t="s">
        <v>684</v>
      </c>
      <c r="B454" s="71"/>
      <c r="C454" s="72"/>
      <c r="D454" s="72"/>
      <c r="E454" s="4" t="s">
        <v>685</v>
      </c>
      <c r="F454" s="5">
        <v>1000000000</v>
      </c>
      <c r="G454" s="5">
        <v>0</v>
      </c>
      <c r="H454" s="5">
        <v>0</v>
      </c>
      <c r="I454" s="5">
        <v>0</v>
      </c>
      <c r="J454" s="5">
        <v>0</v>
      </c>
      <c r="K454" s="5">
        <v>1000000000</v>
      </c>
      <c r="L454" s="73">
        <v>0</v>
      </c>
      <c r="M454" s="73"/>
      <c r="N454" s="73">
        <v>0</v>
      </c>
      <c r="O454" s="73"/>
      <c r="P454" s="5">
        <v>0</v>
      </c>
      <c r="Q454" s="5">
        <v>0</v>
      </c>
      <c r="R454" s="74">
        <v>0</v>
      </c>
      <c r="S454" s="74"/>
      <c r="T454" s="5">
        <v>0</v>
      </c>
      <c r="U454" s="5">
        <v>0</v>
      </c>
      <c r="V454" s="5">
        <v>0</v>
      </c>
      <c r="W454" s="5">
        <v>0</v>
      </c>
      <c r="X454" s="5">
        <v>1000000000</v>
      </c>
      <c r="Y454" s="73">
        <v>0</v>
      </c>
      <c r="Z454" s="73"/>
    </row>
    <row r="455" spans="1:26" ht="21.75" customHeight="1">
      <c r="A455" s="71" t="s">
        <v>686</v>
      </c>
      <c r="B455" s="71"/>
      <c r="C455" s="72" t="s">
        <v>100</v>
      </c>
      <c r="D455" s="72"/>
      <c r="E455" s="4" t="s">
        <v>687</v>
      </c>
      <c r="F455" s="5">
        <v>1000000000</v>
      </c>
      <c r="G455" s="5">
        <v>0</v>
      </c>
      <c r="H455" s="5">
        <v>0</v>
      </c>
      <c r="I455" s="5">
        <v>0</v>
      </c>
      <c r="J455" s="5">
        <v>0</v>
      </c>
      <c r="K455" s="5">
        <v>1000000000</v>
      </c>
      <c r="L455" s="73">
        <v>0</v>
      </c>
      <c r="M455" s="73"/>
      <c r="N455" s="73">
        <v>0</v>
      </c>
      <c r="O455" s="73"/>
      <c r="P455" s="5">
        <v>0</v>
      </c>
      <c r="Q455" s="5">
        <v>0</v>
      </c>
      <c r="R455" s="74">
        <v>0</v>
      </c>
      <c r="S455" s="74"/>
      <c r="T455" s="5">
        <v>0</v>
      </c>
      <c r="U455" s="5">
        <v>0</v>
      </c>
      <c r="V455" s="5">
        <v>0</v>
      </c>
      <c r="W455" s="5">
        <v>0</v>
      </c>
      <c r="X455" s="5">
        <v>1000000000</v>
      </c>
      <c r="Y455" s="73">
        <v>0</v>
      </c>
      <c r="Z455" s="73"/>
    </row>
    <row r="456" spans="1:26" ht="21" customHeight="1">
      <c r="A456" s="71" t="s">
        <v>688</v>
      </c>
      <c r="B456" s="71"/>
      <c r="C456" s="72"/>
      <c r="D456" s="72"/>
      <c r="E456" s="4" t="s">
        <v>689</v>
      </c>
      <c r="F456" s="5">
        <v>75000000</v>
      </c>
      <c r="G456" s="5">
        <v>0</v>
      </c>
      <c r="H456" s="5">
        <v>0</v>
      </c>
      <c r="I456" s="5">
        <v>0</v>
      </c>
      <c r="J456" s="5">
        <v>0</v>
      </c>
      <c r="K456" s="5">
        <v>75000000</v>
      </c>
      <c r="L456" s="73">
        <v>0</v>
      </c>
      <c r="M456" s="73"/>
      <c r="N456" s="73">
        <v>0</v>
      </c>
      <c r="O456" s="73"/>
      <c r="P456" s="5">
        <v>0</v>
      </c>
      <c r="Q456" s="5">
        <v>0</v>
      </c>
      <c r="R456" s="74">
        <v>0</v>
      </c>
      <c r="S456" s="74"/>
      <c r="T456" s="5">
        <v>0</v>
      </c>
      <c r="U456" s="5">
        <v>0</v>
      </c>
      <c r="V456" s="5">
        <v>0</v>
      </c>
      <c r="W456" s="5">
        <v>0</v>
      </c>
      <c r="X456" s="5">
        <v>75000000</v>
      </c>
      <c r="Y456" s="73">
        <v>0</v>
      </c>
      <c r="Z456" s="73"/>
    </row>
    <row r="457" spans="1:26" ht="27.75" customHeight="1">
      <c r="A457" s="71" t="s">
        <v>690</v>
      </c>
      <c r="B457" s="71"/>
      <c r="C457" s="72"/>
      <c r="D457" s="72"/>
      <c r="E457" s="4" t="s">
        <v>691</v>
      </c>
      <c r="F457" s="5">
        <v>75000000</v>
      </c>
      <c r="G457" s="5">
        <v>0</v>
      </c>
      <c r="H457" s="5">
        <v>0</v>
      </c>
      <c r="I457" s="5">
        <v>0</v>
      </c>
      <c r="J457" s="5">
        <v>0</v>
      </c>
      <c r="K457" s="5">
        <v>75000000</v>
      </c>
      <c r="L457" s="73">
        <v>0</v>
      </c>
      <c r="M457" s="73"/>
      <c r="N457" s="73">
        <v>0</v>
      </c>
      <c r="O457" s="73"/>
      <c r="P457" s="5">
        <v>0</v>
      </c>
      <c r="Q457" s="5">
        <v>0</v>
      </c>
      <c r="R457" s="74">
        <v>0</v>
      </c>
      <c r="S457" s="74"/>
      <c r="T457" s="5">
        <v>0</v>
      </c>
      <c r="U457" s="5">
        <v>0</v>
      </c>
      <c r="V457" s="5">
        <v>0</v>
      </c>
      <c r="W457" s="5">
        <v>0</v>
      </c>
      <c r="X457" s="5">
        <v>75000000</v>
      </c>
      <c r="Y457" s="73">
        <v>0</v>
      </c>
      <c r="Z457" s="73"/>
    </row>
    <row r="458" spans="1:26" ht="21.75" customHeight="1">
      <c r="A458" s="71" t="s">
        <v>692</v>
      </c>
      <c r="B458" s="71"/>
      <c r="C458" s="72" t="s">
        <v>100</v>
      </c>
      <c r="D458" s="72"/>
      <c r="E458" s="4" t="s">
        <v>693</v>
      </c>
      <c r="F458" s="5">
        <v>75000000</v>
      </c>
      <c r="G458" s="5">
        <v>0</v>
      </c>
      <c r="H458" s="5">
        <v>0</v>
      </c>
      <c r="I458" s="5">
        <v>0</v>
      </c>
      <c r="J458" s="5">
        <v>0</v>
      </c>
      <c r="K458" s="5">
        <v>75000000</v>
      </c>
      <c r="L458" s="73">
        <v>0</v>
      </c>
      <c r="M458" s="73"/>
      <c r="N458" s="73">
        <v>0</v>
      </c>
      <c r="O458" s="73"/>
      <c r="P458" s="5">
        <v>0</v>
      </c>
      <c r="Q458" s="5">
        <v>0</v>
      </c>
      <c r="R458" s="74">
        <v>0</v>
      </c>
      <c r="S458" s="74"/>
      <c r="T458" s="5">
        <v>0</v>
      </c>
      <c r="U458" s="5">
        <v>0</v>
      </c>
      <c r="V458" s="5">
        <v>0</v>
      </c>
      <c r="W458" s="5">
        <v>0</v>
      </c>
      <c r="X458" s="5">
        <v>75000000</v>
      </c>
      <c r="Y458" s="73">
        <v>0</v>
      </c>
      <c r="Z458" s="73"/>
    </row>
    <row r="459" spans="1:26" ht="21" customHeight="1">
      <c r="A459" s="71" t="s">
        <v>694</v>
      </c>
      <c r="B459" s="71"/>
      <c r="C459" s="72"/>
      <c r="D459" s="72"/>
      <c r="E459" s="4" t="s">
        <v>695</v>
      </c>
      <c r="F459" s="5">
        <v>450000000</v>
      </c>
      <c r="G459" s="5">
        <v>0</v>
      </c>
      <c r="H459" s="5">
        <v>0</v>
      </c>
      <c r="I459" s="5">
        <v>0</v>
      </c>
      <c r="J459" s="5">
        <v>0</v>
      </c>
      <c r="K459" s="5">
        <v>450000000</v>
      </c>
      <c r="L459" s="73">
        <v>0</v>
      </c>
      <c r="M459" s="73"/>
      <c r="N459" s="73">
        <v>0</v>
      </c>
      <c r="O459" s="73"/>
      <c r="P459" s="5">
        <v>0</v>
      </c>
      <c r="Q459" s="5">
        <v>0</v>
      </c>
      <c r="R459" s="74">
        <v>0</v>
      </c>
      <c r="S459" s="74"/>
      <c r="T459" s="5">
        <v>0</v>
      </c>
      <c r="U459" s="5">
        <v>0</v>
      </c>
      <c r="V459" s="5">
        <v>0</v>
      </c>
      <c r="W459" s="5">
        <v>0</v>
      </c>
      <c r="X459" s="5">
        <v>450000000</v>
      </c>
      <c r="Y459" s="73">
        <v>0</v>
      </c>
      <c r="Z459" s="73"/>
    </row>
    <row r="460" spans="1:26" ht="36.75" customHeight="1">
      <c r="A460" s="71" t="s">
        <v>696</v>
      </c>
      <c r="B460" s="71"/>
      <c r="C460" s="72"/>
      <c r="D460" s="72"/>
      <c r="E460" s="4" t="s">
        <v>697</v>
      </c>
      <c r="F460" s="5">
        <v>450000000</v>
      </c>
      <c r="G460" s="5">
        <v>0</v>
      </c>
      <c r="H460" s="5">
        <v>0</v>
      </c>
      <c r="I460" s="5">
        <v>0</v>
      </c>
      <c r="J460" s="5">
        <v>0</v>
      </c>
      <c r="K460" s="5">
        <v>450000000</v>
      </c>
      <c r="L460" s="73">
        <v>0</v>
      </c>
      <c r="M460" s="73"/>
      <c r="N460" s="73">
        <v>0</v>
      </c>
      <c r="O460" s="73"/>
      <c r="P460" s="5">
        <v>0</v>
      </c>
      <c r="Q460" s="5">
        <v>0</v>
      </c>
      <c r="R460" s="74">
        <v>0</v>
      </c>
      <c r="S460" s="74"/>
      <c r="T460" s="5">
        <v>0</v>
      </c>
      <c r="U460" s="5">
        <v>0</v>
      </c>
      <c r="V460" s="5">
        <v>0</v>
      </c>
      <c r="W460" s="5">
        <v>0</v>
      </c>
      <c r="X460" s="5">
        <v>450000000</v>
      </c>
      <c r="Y460" s="73">
        <v>0</v>
      </c>
      <c r="Z460" s="73"/>
    </row>
    <row r="461" spans="1:26" ht="28.5" customHeight="1">
      <c r="A461" s="71" t="s">
        <v>698</v>
      </c>
      <c r="B461" s="71"/>
      <c r="C461" s="72" t="s">
        <v>100</v>
      </c>
      <c r="D461" s="72"/>
      <c r="E461" s="4" t="s">
        <v>699</v>
      </c>
      <c r="F461" s="5">
        <v>450000000</v>
      </c>
      <c r="G461" s="5">
        <v>0</v>
      </c>
      <c r="H461" s="5">
        <v>0</v>
      </c>
      <c r="I461" s="5">
        <v>0</v>
      </c>
      <c r="J461" s="5">
        <v>0</v>
      </c>
      <c r="K461" s="5">
        <v>450000000</v>
      </c>
      <c r="L461" s="73">
        <v>0</v>
      </c>
      <c r="M461" s="73"/>
      <c r="N461" s="73">
        <v>0</v>
      </c>
      <c r="O461" s="73"/>
      <c r="P461" s="5">
        <v>0</v>
      </c>
      <c r="Q461" s="5">
        <v>0</v>
      </c>
      <c r="R461" s="74">
        <v>0</v>
      </c>
      <c r="S461" s="74"/>
      <c r="T461" s="5">
        <v>0</v>
      </c>
      <c r="U461" s="5">
        <v>0</v>
      </c>
      <c r="V461" s="5">
        <v>0</v>
      </c>
      <c r="W461" s="5">
        <v>0</v>
      </c>
      <c r="X461" s="5">
        <v>450000000</v>
      </c>
      <c r="Y461" s="73">
        <v>0</v>
      </c>
      <c r="Z461" s="73"/>
    </row>
    <row r="462" spans="1:26" ht="21" customHeight="1">
      <c r="A462" s="71" t="s">
        <v>700</v>
      </c>
      <c r="B462" s="71"/>
      <c r="C462" s="72"/>
      <c r="D462" s="72"/>
      <c r="E462" s="4" t="s">
        <v>701</v>
      </c>
      <c r="F462" s="5">
        <v>150000000</v>
      </c>
      <c r="G462" s="5">
        <v>0</v>
      </c>
      <c r="H462" s="5">
        <v>0</v>
      </c>
      <c r="I462" s="5">
        <v>0</v>
      </c>
      <c r="J462" s="5">
        <v>0</v>
      </c>
      <c r="K462" s="5">
        <v>150000000</v>
      </c>
      <c r="L462" s="73">
        <v>0</v>
      </c>
      <c r="M462" s="73"/>
      <c r="N462" s="73">
        <v>0</v>
      </c>
      <c r="O462" s="73"/>
      <c r="P462" s="5">
        <v>0</v>
      </c>
      <c r="Q462" s="5">
        <v>0</v>
      </c>
      <c r="R462" s="74">
        <v>0</v>
      </c>
      <c r="S462" s="74"/>
      <c r="T462" s="5">
        <v>0</v>
      </c>
      <c r="U462" s="5">
        <v>0</v>
      </c>
      <c r="V462" s="5">
        <v>0</v>
      </c>
      <c r="W462" s="5">
        <v>0</v>
      </c>
      <c r="X462" s="5">
        <v>150000000</v>
      </c>
      <c r="Y462" s="73">
        <v>0</v>
      </c>
      <c r="Z462" s="73"/>
    </row>
    <row r="463" spans="1:26" ht="27.75" customHeight="1">
      <c r="A463" s="71" t="s">
        <v>702</v>
      </c>
      <c r="B463" s="71"/>
      <c r="C463" s="72"/>
      <c r="D463" s="72"/>
      <c r="E463" s="4" t="s">
        <v>703</v>
      </c>
      <c r="F463" s="5">
        <v>150000000</v>
      </c>
      <c r="G463" s="5">
        <v>0</v>
      </c>
      <c r="H463" s="5">
        <v>0</v>
      </c>
      <c r="I463" s="5">
        <v>0</v>
      </c>
      <c r="J463" s="5">
        <v>0</v>
      </c>
      <c r="K463" s="5">
        <v>150000000</v>
      </c>
      <c r="L463" s="73">
        <v>0</v>
      </c>
      <c r="M463" s="73"/>
      <c r="N463" s="73">
        <v>0</v>
      </c>
      <c r="O463" s="73"/>
      <c r="P463" s="5">
        <v>0</v>
      </c>
      <c r="Q463" s="5">
        <v>0</v>
      </c>
      <c r="R463" s="74">
        <v>0</v>
      </c>
      <c r="S463" s="74"/>
      <c r="T463" s="5">
        <v>0</v>
      </c>
      <c r="U463" s="5">
        <v>0</v>
      </c>
      <c r="V463" s="5">
        <v>0</v>
      </c>
      <c r="W463" s="5">
        <v>0</v>
      </c>
      <c r="X463" s="5">
        <v>150000000</v>
      </c>
      <c r="Y463" s="73">
        <v>0</v>
      </c>
      <c r="Z463" s="73"/>
    </row>
    <row r="464" spans="1:26" ht="21.75" customHeight="1">
      <c r="A464" s="71" t="s">
        <v>704</v>
      </c>
      <c r="B464" s="71"/>
      <c r="C464" s="72" t="s">
        <v>100</v>
      </c>
      <c r="D464" s="72"/>
      <c r="E464" s="4" t="s">
        <v>705</v>
      </c>
      <c r="F464" s="5">
        <v>150000000</v>
      </c>
      <c r="G464" s="5">
        <v>0</v>
      </c>
      <c r="H464" s="5">
        <v>0</v>
      </c>
      <c r="I464" s="5">
        <v>0</v>
      </c>
      <c r="J464" s="5">
        <v>0</v>
      </c>
      <c r="K464" s="5">
        <v>150000000</v>
      </c>
      <c r="L464" s="73">
        <v>0</v>
      </c>
      <c r="M464" s="73"/>
      <c r="N464" s="73">
        <v>0</v>
      </c>
      <c r="O464" s="73"/>
      <c r="P464" s="5">
        <v>0</v>
      </c>
      <c r="Q464" s="5">
        <v>0</v>
      </c>
      <c r="R464" s="74">
        <v>0</v>
      </c>
      <c r="S464" s="74"/>
      <c r="T464" s="5">
        <v>0</v>
      </c>
      <c r="U464" s="5">
        <v>0</v>
      </c>
      <c r="V464" s="5">
        <v>0</v>
      </c>
      <c r="W464" s="5">
        <v>0</v>
      </c>
      <c r="X464" s="5">
        <v>150000000</v>
      </c>
      <c r="Y464" s="73">
        <v>0</v>
      </c>
      <c r="Z464" s="73"/>
    </row>
    <row r="465" spans="1:26" ht="45" customHeight="1">
      <c r="A465" s="71" t="s">
        <v>706</v>
      </c>
      <c r="B465" s="71"/>
      <c r="C465" s="72"/>
      <c r="D465" s="72"/>
      <c r="E465" s="4" t="s">
        <v>707</v>
      </c>
      <c r="F465" s="5">
        <v>1200000000</v>
      </c>
      <c r="G465" s="5">
        <v>0</v>
      </c>
      <c r="H465" s="5">
        <v>0</v>
      </c>
      <c r="I465" s="5">
        <v>0</v>
      </c>
      <c r="J465" s="5">
        <v>0</v>
      </c>
      <c r="K465" s="5">
        <v>1200000000</v>
      </c>
      <c r="L465" s="73">
        <v>1200000000</v>
      </c>
      <c r="M465" s="73"/>
      <c r="N465" s="73">
        <v>0</v>
      </c>
      <c r="O465" s="73"/>
      <c r="P465" s="5">
        <v>1200000000</v>
      </c>
      <c r="Q465" s="5">
        <v>1200000000</v>
      </c>
      <c r="R465" s="74">
        <v>100</v>
      </c>
      <c r="S465" s="74"/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73">
        <v>0</v>
      </c>
      <c r="Z465" s="73"/>
    </row>
    <row r="466" spans="1:26" ht="28.5" customHeight="1">
      <c r="A466" s="71" t="s">
        <v>708</v>
      </c>
      <c r="B466" s="71"/>
      <c r="C466" s="72"/>
      <c r="D466" s="72"/>
      <c r="E466" s="4" t="s">
        <v>709</v>
      </c>
      <c r="F466" s="5">
        <v>375000000</v>
      </c>
      <c r="G466" s="5">
        <v>0</v>
      </c>
      <c r="H466" s="5">
        <v>0</v>
      </c>
      <c r="I466" s="5">
        <v>0</v>
      </c>
      <c r="J466" s="5">
        <v>0</v>
      </c>
      <c r="K466" s="5">
        <v>375000000</v>
      </c>
      <c r="L466" s="73">
        <v>375000000</v>
      </c>
      <c r="M466" s="73"/>
      <c r="N466" s="73">
        <v>0</v>
      </c>
      <c r="O466" s="73"/>
      <c r="P466" s="5">
        <v>375000000</v>
      </c>
      <c r="Q466" s="5">
        <v>375000000</v>
      </c>
      <c r="R466" s="74">
        <v>100</v>
      </c>
      <c r="S466" s="74"/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73">
        <v>0</v>
      </c>
      <c r="Z466" s="73"/>
    </row>
    <row r="467" spans="1:26" ht="21" customHeight="1">
      <c r="A467" s="71" t="s">
        <v>710</v>
      </c>
      <c r="B467" s="71"/>
      <c r="C467" s="72" t="s">
        <v>100</v>
      </c>
      <c r="D467" s="72"/>
      <c r="E467" s="4" t="s">
        <v>711</v>
      </c>
      <c r="F467" s="5">
        <v>375000000</v>
      </c>
      <c r="G467" s="5">
        <v>0</v>
      </c>
      <c r="H467" s="5">
        <v>0</v>
      </c>
      <c r="I467" s="5">
        <v>0</v>
      </c>
      <c r="J467" s="5">
        <v>0</v>
      </c>
      <c r="K467" s="5">
        <v>375000000</v>
      </c>
      <c r="L467" s="73">
        <v>375000000</v>
      </c>
      <c r="M467" s="73"/>
      <c r="N467" s="73">
        <v>0</v>
      </c>
      <c r="O467" s="73"/>
      <c r="P467" s="5">
        <v>375000000</v>
      </c>
      <c r="Q467" s="5">
        <v>375000000</v>
      </c>
      <c r="R467" s="74">
        <v>100</v>
      </c>
      <c r="S467" s="74"/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73">
        <v>0</v>
      </c>
      <c r="Z467" s="73"/>
    </row>
    <row r="468" spans="1:26" ht="36.75" customHeight="1">
      <c r="A468" s="71" t="s">
        <v>712</v>
      </c>
      <c r="B468" s="71"/>
      <c r="C468" s="72"/>
      <c r="D468" s="72"/>
      <c r="E468" s="4" t="s">
        <v>713</v>
      </c>
      <c r="F468" s="5">
        <v>825000000</v>
      </c>
      <c r="G468" s="5">
        <v>0</v>
      </c>
      <c r="H468" s="5">
        <v>0</v>
      </c>
      <c r="I468" s="5">
        <v>0</v>
      </c>
      <c r="J468" s="5">
        <v>0</v>
      </c>
      <c r="K468" s="5">
        <v>825000000</v>
      </c>
      <c r="L468" s="73">
        <v>825000000</v>
      </c>
      <c r="M468" s="73"/>
      <c r="N468" s="73">
        <v>0</v>
      </c>
      <c r="O468" s="73"/>
      <c r="P468" s="5">
        <v>825000000</v>
      </c>
      <c r="Q468" s="5">
        <v>825000000</v>
      </c>
      <c r="R468" s="74">
        <v>100</v>
      </c>
      <c r="S468" s="74"/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73">
        <v>0</v>
      </c>
      <c r="Z468" s="73"/>
    </row>
    <row r="469" spans="1:26" ht="36.75" customHeight="1">
      <c r="A469" s="71" t="s">
        <v>714</v>
      </c>
      <c r="B469" s="71"/>
      <c r="C469" s="72" t="s">
        <v>100</v>
      </c>
      <c r="D469" s="72"/>
      <c r="E469" s="4" t="s">
        <v>713</v>
      </c>
      <c r="F469" s="5">
        <v>825000000</v>
      </c>
      <c r="G469" s="5">
        <v>0</v>
      </c>
      <c r="H469" s="5">
        <v>0</v>
      </c>
      <c r="I469" s="5">
        <v>0</v>
      </c>
      <c r="J469" s="5">
        <v>0</v>
      </c>
      <c r="K469" s="5">
        <v>825000000</v>
      </c>
      <c r="L469" s="73">
        <v>825000000</v>
      </c>
      <c r="M469" s="73"/>
      <c r="N469" s="73">
        <v>0</v>
      </c>
      <c r="O469" s="73"/>
      <c r="P469" s="5">
        <v>825000000</v>
      </c>
      <c r="Q469" s="5">
        <v>825000000</v>
      </c>
      <c r="R469" s="74">
        <v>100</v>
      </c>
      <c r="S469" s="74"/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73">
        <v>0</v>
      </c>
      <c r="Z469" s="73"/>
    </row>
    <row r="470" spans="1:26" ht="45" customHeight="1">
      <c r="A470" s="71" t="s">
        <v>715</v>
      </c>
      <c r="B470" s="71"/>
      <c r="C470" s="72"/>
      <c r="D470" s="72"/>
      <c r="E470" s="4" t="s">
        <v>92</v>
      </c>
      <c r="F470" s="5">
        <v>3006337125</v>
      </c>
      <c r="G470" s="5">
        <v>0</v>
      </c>
      <c r="H470" s="5">
        <v>0</v>
      </c>
      <c r="I470" s="5">
        <v>0</v>
      </c>
      <c r="J470" s="5">
        <v>0</v>
      </c>
      <c r="K470" s="5">
        <v>3006337125</v>
      </c>
      <c r="L470" s="73">
        <v>0</v>
      </c>
      <c r="M470" s="73"/>
      <c r="N470" s="73">
        <v>0</v>
      </c>
      <c r="O470" s="73"/>
      <c r="P470" s="5">
        <v>0</v>
      </c>
      <c r="Q470" s="5">
        <v>0</v>
      </c>
      <c r="R470" s="74">
        <v>0</v>
      </c>
      <c r="S470" s="74"/>
      <c r="T470" s="5">
        <v>0</v>
      </c>
      <c r="U470" s="5">
        <v>0</v>
      </c>
      <c r="V470" s="5">
        <v>0</v>
      </c>
      <c r="W470" s="5">
        <v>0</v>
      </c>
      <c r="X470" s="5">
        <v>3006337125</v>
      </c>
      <c r="Y470" s="73">
        <v>0</v>
      </c>
      <c r="Z470" s="73"/>
    </row>
    <row r="471" spans="1:26" ht="21" customHeight="1">
      <c r="A471" s="71" t="s">
        <v>716</v>
      </c>
      <c r="B471" s="71"/>
      <c r="C471" s="72"/>
      <c r="D471" s="72"/>
      <c r="E471" s="4" t="s">
        <v>717</v>
      </c>
      <c r="F471" s="5">
        <v>3006337125</v>
      </c>
      <c r="G471" s="5">
        <v>0</v>
      </c>
      <c r="H471" s="5">
        <v>0</v>
      </c>
      <c r="I471" s="5">
        <v>0</v>
      </c>
      <c r="J471" s="5">
        <v>0</v>
      </c>
      <c r="K471" s="5">
        <v>3006337125</v>
      </c>
      <c r="L471" s="73">
        <v>0</v>
      </c>
      <c r="M471" s="73"/>
      <c r="N471" s="73">
        <v>0</v>
      </c>
      <c r="O471" s="73"/>
      <c r="P471" s="5">
        <v>0</v>
      </c>
      <c r="Q471" s="5">
        <v>0</v>
      </c>
      <c r="R471" s="74">
        <v>0</v>
      </c>
      <c r="S471" s="74"/>
      <c r="T471" s="5">
        <v>0</v>
      </c>
      <c r="U471" s="5">
        <v>0</v>
      </c>
      <c r="V471" s="5">
        <v>0</v>
      </c>
      <c r="W471" s="5">
        <v>0</v>
      </c>
      <c r="X471" s="5">
        <v>3006337125</v>
      </c>
      <c r="Y471" s="73">
        <v>0</v>
      </c>
      <c r="Z471" s="73"/>
    </row>
    <row r="472" spans="1:26" ht="70.5" customHeight="1">
      <c r="A472" s="71" t="s">
        <v>718</v>
      </c>
      <c r="B472" s="71"/>
      <c r="C472" s="72"/>
      <c r="D472" s="72"/>
      <c r="E472" s="4" t="s">
        <v>719</v>
      </c>
      <c r="F472" s="5">
        <v>3006337125</v>
      </c>
      <c r="G472" s="5">
        <v>0</v>
      </c>
      <c r="H472" s="5">
        <v>0</v>
      </c>
      <c r="I472" s="5">
        <v>0</v>
      </c>
      <c r="J472" s="5">
        <v>0</v>
      </c>
      <c r="K472" s="5">
        <v>3006337125</v>
      </c>
      <c r="L472" s="73">
        <v>0</v>
      </c>
      <c r="M472" s="73"/>
      <c r="N472" s="73">
        <v>0</v>
      </c>
      <c r="O472" s="73"/>
      <c r="P472" s="5">
        <v>0</v>
      </c>
      <c r="Q472" s="5">
        <v>0</v>
      </c>
      <c r="R472" s="74">
        <v>0</v>
      </c>
      <c r="S472" s="74"/>
      <c r="T472" s="5">
        <v>0</v>
      </c>
      <c r="U472" s="5">
        <v>0</v>
      </c>
      <c r="V472" s="5">
        <v>0</v>
      </c>
      <c r="W472" s="5">
        <v>0</v>
      </c>
      <c r="X472" s="5">
        <v>3006337125</v>
      </c>
      <c r="Y472" s="73">
        <v>0</v>
      </c>
      <c r="Z472" s="73"/>
    </row>
    <row r="473" spans="1:26" ht="28.5" customHeight="1">
      <c r="A473" s="71" t="s">
        <v>720</v>
      </c>
      <c r="B473" s="71"/>
      <c r="C473" s="72"/>
      <c r="D473" s="72"/>
      <c r="E473" s="4" t="s">
        <v>721</v>
      </c>
      <c r="F473" s="5">
        <v>1881337125</v>
      </c>
      <c r="G473" s="5">
        <v>0</v>
      </c>
      <c r="H473" s="5">
        <v>0</v>
      </c>
      <c r="I473" s="5">
        <v>0</v>
      </c>
      <c r="J473" s="5">
        <v>0</v>
      </c>
      <c r="K473" s="5">
        <v>1881337125</v>
      </c>
      <c r="L473" s="73">
        <v>0</v>
      </c>
      <c r="M473" s="73"/>
      <c r="N473" s="73">
        <v>0</v>
      </c>
      <c r="O473" s="73"/>
      <c r="P473" s="5">
        <v>0</v>
      </c>
      <c r="Q473" s="5">
        <v>0</v>
      </c>
      <c r="R473" s="74">
        <v>0</v>
      </c>
      <c r="S473" s="74"/>
      <c r="T473" s="5">
        <v>0</v>
      </c>
      <c r="U473" s="5">
        <v>0</v>
      </c>
      <c r="V473" s="5">
        <v>0</v>
      </c>
      <c r="W473" s="5">
        <v>0</v>
      </c>
      <c r="X473" s="5">
        <v>1881337125</v>
      </c>
      <c r="Y473" s="73">
        <v>0</v>
      </c>
      <c r="Z473" s="73"/>
    </row>
    <row r="474" spans="1:26" ht="21" customHeight="1">
      <c r="A474" s="71" t="s">
        <v>722</v>
      </c>
      <c r="B474" s="71"/>
      <c r="C474" s="72" t="s">
        <v>100</v>
      </c>
      <c r="D474" s="72"/>
      <c r="E474" s="4" t="s">
        <v>723</v>
      </c>
      <c r="F474" s="5">
        <v>1881337125</v>
      </c>
      <c r="G474" s="5">
        <v>0</v>
      </c>
      <c r="H474" s="5">
        <v>0</v>
      </c>
      <c r="I474" s="5">
        <v>0</v>
      </c>
      <c r="J474" s="5">
        <v>0</v>
      </c>
      <c r="K474" s="5">
        <v>1881337125</v>
      </c>
      <c r="L474" s="73">
        <v>0</v>
      </c>
      <c r="M474" s="73"/>
      <c r="N474" s="73">
        <v>0</v>
      </c>
      <c r="O474" s="73"/>
      <c r="P474" s="5">
        <v>0</v>
      </c>
      <c r="Q474" s="5">
        <v>0</v>
      </c>
      <c r="R474" s="74">
        <v>0</v>
      </c>
      <c r="S474" s="74"/>
      <c r="T474" s="5">
        <v>0</v>
      </c>
      <c r="U474" s="5">
        <v>0</v>
      </c>
      <c r="V474" s="5">
        <v>0</v>
      </c>
      <c r="W474" s="5">
        <v>0</v>
      </c>
      <c r="X474" s="5">
        <v>1881337125</v>
      </c>
      <c r="Y474" s="73">
        <v>0</v>
      </c>
      <c r="Z474" s="73"/>
    </row>
    <row r="475" spans="1:26" ht="28.5" customHeight="1">
      <c r="A475" s="71" t="s">
        <v>724</v>
      </c>
      <c r="B475" s="71"/>
      <c r="C475" s="72"/>
      <c r="D475" s="72"/>
      <c r="E475" s="4" t="s">
        <v>725</v>
      </c>
      <c r="F475" s="5">
        <v>1125000000</v>
      </c>
      <c r="G475" s="5">
        <v>0</v>
      </c>
      <c r="H475" s="5">
        <v>0</v>
      </c>
      <c r="I475" s="5">
        <v>0</v>
      </c>
      <c r="J475" s="5">
        <v>0</v>
      </c>
      <c r="K475" s="5">
        <v>1125000000</v>
      </c>
      <c r="L475" s="73">
        <v>0</v>
      </c>
      <c r="M475" s="73"/>
      <c r="N475" s="73">
        <v>0</v>
      </c>
      <c r="O475" s="73"/>
      <c r="P475" s="5">
        <v>0</v>
      </c>
      <c r="Q475" s="5">
        <v>0</v>
      </c>
      <c r="R475" s="74">
        <v>0</v>
      </c>
      <c r="S475" s="74"/>
      <c r="T475" s="5">
        <v>0</v>
      </c>
      <c r="U475" s="5">
        <v>0</v>
      </c>
      <c r="V475" s="5">
        <v>0</v>
      </c>
      <c r="W475" s="5">
        <v>0</v>
      </c>
      <c r="X475" s="5">
        <v>1125000000</v>
      </c>
      <c r="Y475" s="73">
        <v>0</v>
      </c>
      <c r="Z475" s="73"/>
    </row>
    <row r="476" spans="1:26" ht="28.5" customHeight="1">
      <c r="A476" s="71" t="s">
        <v>726</v>
      </c>
      <c r="B476" s="71"/>
      <c r="C476" s="72" t="s">
        <v>100</v>
      </c>
      <c r="D476" s="72"/>
      <c r="E476" s="4" t="s">
        <v>725</v>
      </c>
      <c r="F476" s="5">
        <v>1125000000</v>
      </c>
      <c r="G476" s="5">
        <v>0</v>
      </c>
      <c r="H476" s="5">
        <v>0</v>
      </c>
      <c r="I476" s="5">
        <v>0</v>
      </c>
      <c r="J476" s="5">
        <v>0</v>
      </c>
      <c r="K476" s="5">
        <v>1125000000</v>
      </c>
      <c r="L476" s="73">
        <v>0</v>
      </c>
      <c r="M476" s="73"/>
      <c r="N476" s="73">
        <v>0</v>
      </c>
      <c r="O476" s="73"/>
      <c r="P476" s="5">
        <v>0</v>
      </c>
      <c r="Q476" s="5">
        <v>0</v>
      </c>
      <c r="R476" s="74">
        <v>0</v>
      </c>
      <c r="S476" s="74"/>
      <c r="T476" s="5">
        <v>0</v>
      </c>
      <c r="U476" s="5">
        <v>0</v>
      </c>
      <c r="V476" s="5">
        <v>0</v>
      </c>
      <c r="W476" s="5">
        <v>0</v>
      </c>
      <c r="X476" s="5">
        <v>1125000000</v>
      </c>
      <c r="Y476" s="73">
        <v>0</v>
      </c>
      <c r="Z476" s="73"/>
    </row>
    <row r="477" spans="1:26" ht="21" customHeight="1">
      <c r="A477" s="71" t="s">
        <v>727</v>
      </c>
      <c r="B477" s="71"/>
      <c r="C477" s="72"/>
      <c r="D477" s="72"/>
      <c r="E477" s="4" t="s">
        <v>728</v>
      </c>
      <c r="F477" s="5">
        <v>120359313187</v>
      </c>
      <c r="G477" s="5">
        <v>44629336</v>
      </c>
      <c r="H477" s="5">
        <v>10063633619</v>
      </c>
      <c r="I477" s="5">
        <v>6719412508</v>
      </c>
      <c r="J477" s="5">
        <v>6719412508</v>
      </c>
      <c r="K477" s="5">
        <v>110340308904</v>
      </c>
      <c r="L477" s="73">
        <v>18152158423</v>
      </c>
      <c r="M477" s="73"/>
      <c r="N477" s="73">
        <v>0</v>
      </c>
      <c r="O477" s="73"/>
      <c r="P477" s="5">
        <v>13585227243</v>
      </c>
      <c r="Q477" s="5">
        <v>13585227243</v>
      </c>
      <c r="R477" s="74">
        <v>12.312116376998393</v>
      </c>
      <c r="S477" s="74"/>
      <c r="T477" s="5">
        <v>6097302020</v>
      </c>
      <c r="U477" s="5">
        <v>0</v>
      </c>
      <c r="V477" s="5">
        <v>5540455360</v>
      </c>
      <c r="W477" s="5">
        <v>5540455360</v>
      </c>
      <c r="X477" s="5">
        <v>92188150481</v>
      </c>
      <c r="Y477" s="73">
        <v>556846660</v>
      </c>
      <c r="Z477" s="73"/>
    </row>
    <row r="478" spans="1:26" ht="21" customHeight="1">
      <c r="A478" s="71" t="s">
        <v>729</v>
      </c>
      <c r="B478" s="71"/>
      <c r="C478" s="72"/>
      <c r="D478" s="72"/>
      <c r="E478" s="4" t="s">
        <v>31</v>
      </c>
      <c r="F478" s="5">
        <v>4949210558</v>
      </c>
      <c r="G478" s="5">
        <v>0</v>
      </c>
      <c r="H478" s="5">
        <v>0</v>
      </c>
      <c r="I478" s="5">
        <v>0</v>
      </c>
      <c r="J478" s="5">
        <v>0</v>
      </c>
      <c r="K478" s="5">
        <v>4949210558</v>
      </c>
      <c r="L478" s="73">
        <v>284853914</v>
      </c>
      <c r="M478" s="73"/>
      <c r="N478" s="73">
        <v>0</v>
      </c>
      <c r="O478" s="73"/>
      <c r="P478" s="5">
        <v>282917463</v>
      </c>
      <c r="Q478" s="5">
        <v>282917463</v>
      </c>
      <c r="R478" s="74">
        <v>5.716415975527385</v>
      </c>
      <c r="S478" s="74"/>
      <c r="T478" s="5">
        <v>282463842</v>
      </c>
      <c r="U478" s="5">
        <v>0</v>
      </c>
      <c r="V478" s="5">
        <v>282176607</v>
      </c>
      <c r="W478" s="5">
        <v>282176607</v>
      </c>
      <c r="X478" s="5">
        <v>4664356644</v>
      </c>
      <c r="Y478" s="73">
        <v>287235</v>
      </c>
      <c r="Z478" s="73"/>
    </row>
    <row r="479" spans="1:26" ht="21" customHeight="1">
      <c r="A479" s="71" t="s">
        <v>730</v>
      </c>
      <c r="B479" s="71"/>
      <c r="C479" s="72"/>
      <c r="D479" s="72"/>
      <c r="E479" s="4" t="s">
        <v>33</v>
      </c>
      <c r="F479" s="5">
        <v>4949210558</v>
      </c>
      <c r="G479" s="5">
        <v>0</v>
      </c>
      <c r="H479" s="5">
        <v>0</v>
      </c>
      <c r="I479" s="5">
        <v>0</v>
      </c>
      <c r="J479" s="5">
        <v>0</v>
      </c>
      <c r="K479" s="5">
        <v>4949210558</v>
      </c>
      <c r="L479" s="73">
        <v>284853914</v>
      </c>
      <c r="M479" s="73"/>
      <c r="N479" s="73">
        <v>0</v>
      </c>
      <c r="O479" s="73"/>
      <c r="P479" s="5">
        <v>282917463</v>
      </c>
      <c r="Q479" s="5">
        <v>282917463</v>
      </c>
      <c r="R479" s="74">
        <v>5.716415975527385</v>
      </c>
      <c r="S479" s="74"/>
      <c r="T479" s="5">
        <v>282463842</v>
      </c>
      <c r="U479" s="5">
        <v>0</v>
      </c>
      <c r="V479" s="5">
        <v>282176607</v>
      </c>
      <c r="W479" s="5">
        <v>282176607</v>
      </c>
      <c r="X479" s="5">
        <v>4664356644</v>
      </c>
      <c r="Y479" s="73">
        <v>287235</v>
      </c>
      <c r="Z479" s="73"/>
    </row>
    <row r="480" spans="1:26" ht="21" customHeight="1">
      <c r="A480" s="71" t="s">
        <v>731</v>
      </c>
      <c r="B480" s="71"/>
      <c r="C480" s="72"/>
      <c r="D480" s="72"/>
      <c r="E480" s="4" t="s">
        <v>35</v>
      </c>
      <c r="F480" s="5">
        <v>4949210558</v>
      </c>
      <c r="G480" s="5">
        <v>0</v>
      </c>
      <c r="H480" s="5">
        <v>0</v>
      </c>
      <c r="I480" s="5">
        <v>0</v>
      </c>
      <c r="J480" s="5">
        <v>0</v>
      </c>
      <c r="K480" s="5">
        <v>4949210558</v>
      </c>
      <c r="L480" s="73">
        <v>284853914</v>
      </c>
      <c r="M480" s="73"/>
      <c r="N480" s="73">
        <v>0</v>
      </c>
      <c r="O480" s="73"/>
      <c r="P480" s="5">
        <v>282917463</v>
      </c>
      <c r="Q480" s="5">
        <v>282917463</v>
      </c>
      <c r="R480" s="74">
        <v>5.716415975527385</v>
      </c>
      <c r="S480" s="74"/>
      <c r="T480" s="5">
        <v>282463842</v>
      </c>
      <c r="U480" s="5">
        <v>0</v>
      </c>
      <c r="V480" s="5">
        <v>282176607</v>
      </c>
      <c r="W480" s="5">
        <v>282176607</v>
      </c>
      <c r="X480" s="5">
        <v>4664356644</v>
      </c>
      <c r="Y480" s="73">
        <v>287235</v>
      </c>
      <c r="Z480" s="73"/>
    </row>
    <row r="481" spans="1:26" ht="21.75" customHeight="1">
      <c r="A481" s="71" t="s">
        <v>732</v>
      </c>
      <c r="B481" s="71"/>
      <c r="C481" s="72"/>
      <c r="D481" s="72"/>
      <c r="E481" s="4" t="s">
        <v>37</v>
      </c>
      <c r="F481" s="5">
        <v>4922065102</v>
      </c>
      <c r="G481" s="5">
        <v>0</v>
      </c>
      <c r="H481" s="5">
        <v>0</v>
      </c>
      <c r="I481" s="5">
        <v>0</v>
      </c>
      <c r="J481" s="5">
        <v>0</v>
      </c>
      <c r="K481" s="5">
        <v>4922065102</v>
      </c>
      <c r="L481" s="73">
        <v>284400303</v>
      </c>
      <c r="M481" s="73"/>
      <c r="N481" s="73">
        <v>0</v>
      </c>
      <c r="O481" s="73"/>
      <c r="P481" s="5">
        <v>282463852</v>
      </c>
      <c r="Q481" s="5">
        <v>282463852</v>
      </c>
      <c r="R481" s="74">
        <v>5.7387264521394785</v>
      </c>
      <c r="S481" s="74"/>
      <c r="T481" s="5">
        <v>282463842</v>
      </c>
      <c r="U481" s="5">
        <v>0</v>
      </c>
      <c r="V481" s="5">
        <v>282176607</v>
      </c>
      <c r="W481" s="5">
        <v>282176607</v>
      </c>
      <c r="X481" s="5">
        <v>4637664799</v>
      </c>
      <c r="Y481" s="73">
        <v>287235</v>
      </c>
      <c r="Z481" s="73"/>
    </row>
    <row r="482" spans="1:26" ht="36.75" customHeight="1">
      <c r="A482" s="71" t="s">
        <v>733</v>
      </c>
      <c r="B482" s="71"/>
      <c r="C482" s="72"/>
      <c r="D482" s="72"/>
      <c r="E482" s="4" t="s">
        <v>39</v>
      </c>
      <c r="F482" s="5">
        <v>4900202135</v>
      </c>
      <c r="G482" s="5">
        <v>0</v>
      </c>
      <c r="H482" s="5">
        <v>0</v>
      </c>
      <c r="I482" s="5">
        <v>0</v>
      </c>
      <c r="J482" s="5">
        <v>0</v>
      </c>
      <c r="K482" s="5">
        <v>4900202135</v>
      </c>
      <c r="L482" s="73">
        <v>283849116</v>
      </c>
      <c r="M482" s="73"/>
      <c r="N482" s="73">
        <v>0</v>
      </c>
      <c r="O482" s="73"/>
      <c r="P482" s="5">
        <v>281962788</v>
      </c>
      <c r="Q482" s="5">
        <v>281962788</v>
      </c>
      <c r="R482" s="74">
        <v>5.754105243660526</v>
      </c>
      <c r="S482" s="74"/>
      <c r="T482" s="5">
        <v>281962778</v>
      </c>
      <c r="U482" s="5">
        <v>0</v>
      </c>
      <c r="V482" s="5">
        <v>281675543</v>
      </c>
      <c r="W482" s="5">
        <v>281675543</v>
      </c>
      <c r="X482" s="5">
        <v>4616353019</v>
      </c>
      <c r="Y482" s="73">
        <v>287235</v>
      </c>
      <c r="Z482" s="73"/>
    </row>
    <row r="483" spans="1:26" ht="21" customHeight="1">
      <c r="A483" s="71" t="s">
        <v>734</v>
      </c>
      <c r="B483" s="71"/>
      <c r="C483" s="72" t="s">
        <v>41</v>
      </c>
      <c r="D483" s="72"/>
      <c r="E483" s="4" t="s">
        <v>42</v>
      </c>
      <c r="F483" s="5">
        <v>3694842577</v>
      </c>
      <c r="G483" s="5">
        <v>0</v>
      </c>
      <c r="H483" s="5">
        <v>0</v>
      </c>
      <c r="I483" s="5">
        <v>0</v>
      </c>
      <c r="J483" s="5">
        <v>0</v>
      </c>
      <c r="K483" s="5">
        <v>3694842577</v>
      </c>
      <c r="L483" s="73">
        <v>252668230</v>
      </c>
      <c r="M483" s="73"/>
      <c r="N483" s="73">
        <v>0</v>
      </c>
      <c r="O483" s="73"/>
      <c r="P483" s="5">
        <v>252668230</v>
      </c>
      <c r="Q483" s="5">
        <v>252668230</v>
      </c>
      <c r="R483" s="74">
        <v>6.838403118250091</v>
      </c>
      <c r="S483" s="74"/>
      <c r="T483" s="5">
        <v>252668220</v>
      </c>
      <c r="U483" s="5">
        <v>0</v>
      </c>
      <c r="V483" s="5">
        <v>252391465</v>
      </c>
      <c r="W483" s="5">
        <v>252391465</v>
      </c>
      <c r="X483" s="5">
        <v>3442174347</v>
      </c>
      <c r="Y483" s="73">
        <v>276755</v>
      </c>
      <c r="Z483" s="73"/>
    </row>
    <row r="484" spans="1:26" ht="21" customHeight="1">
      <c r="A484" s="71" t="s">
        <v>735</v>
      </c>
      <c r="B484" s="71"/>
      <c r="C484" s="72" t="s">
        <v>41</v>
      </c>
      <c r="D484" s="72"/>
      <c r="E484" s="4" t="s">
        <v>44</v>
      </c>
      <c r="F484" s="5">
        <v>13455981</v>
      </c>
      <c r="G484" s="5">
        <v>0</v>
      </c>
      <c r="H484" s="5">
        <v>0</v>
      </c>
      <c r="I484" s="5">
        <v>0</v>
      </c>
      <c r="J484" s="5">
        <v>0</v>
      </c>
      <c r="K484" s="5">
        <v>13455981</v>
      </c>
      <c r="L484" s="73">
        <v>0</v>
      </c>
      <c r="M484" s="73"/>
      <c r="N484" s="73">
        <v>0</v>
      </c>
      <c r="O484" s="73"/>
      <c r="P484" s="5">
        <v>0</v>
      </c>
      <c r="Q484" s="5">
        <v>0</v>
      </c>
      <c r="R484" s="74">
        <v>0</v>
      </c>
      <c r="S484" s="74"/>
      <c r="T484" s="5">
        <v>0</v>
      </c>
      <c r="U484" s="5">
        <v>0</v>
      </c>
      <c r="V484" s="5">
        <v>0</v>
      </c>
      <c r="W484" s="5">
        <v>0</v>
      </c>
      <c r="X484" s="5">
        <v>13455981</v>
      </c>
      <c r="Y484" s="73">
        <v>0</v>
      </c>
      <c r="Z484" s="73"/>
    </row>
    <row r="485" spans="1:26" ht="21" customHeight="1">
      <c r="A485" s="71" t="s">
        <v>736</v>
      </c>
      <c r="B485" s="71"/>
      <c r="C485" s="72" t="s">
        <v>41</v>
      </c>
      <c r="D485" s="72"/>
      <c r="E485" s="4" t="s">
        <v>46</v>
      </c>
      <c r="F485" s="5">
        <v>179588055</v>
      </c>
      <c r="G485" s="5">
        <v>0</v>
      </c>
      <c r="H485" s="5">
        <v>0</v>
      </c>
      <c r="I485" s="5">
        <v>0</v>
      </c>
      <c r="J485" s="5">
        <v>0</v>
      </c>
      <c r="K485" s="5">
        <v>179588055</v>
      </c>
      <c r="L485" s="73">
        <v>4448691</v>
      </c>
      <c r="M485" s="73"/>
      <c r="N485" s="73">
        <v>0</v>
      </c>
      <c r="O485" s="73"/>
      <c r="P485" s="5">
        <v>4032030</v>
      </c>
      <c r="Q485" s="5">
        <v>4032030</v>
      </c>
      <c r="R485" s="74">
        <v>2.2451548907303436</v>
      </c>
      <c r="S485" s="74"/>
      <c r="T485" s="5">
        <v>4032030</v>
      </c>
      <c r="U485" s="5">
        <v>0</v>
      </c>
      <c r="V485" s="5">
        <v>4032030</v>
      </c>
      <c r="W485" s="5">
        <v>4032030</v>
      </c>
      <c r="X485" s="5">
        <v>175139364</v>
      </c>
      <c r="Y485" s="73">
        <v>0</v>
      </c>
      <c r="Z485" s="73"/>
    </row>
    <row r="486" spans="1:26" ht="21" customHeight="1">
      <c r="A486" s="71" t="s">
        <v>737</v>
      </c>
      <c r="B486" s="71"/>
      <c r="C486" s="72" t="s">
        <v>41</v>
      </c>
      <c r="D486" s="72"/>
      <c r="E486" s="4" t="s">
        <v>48</v>
      </c>
      <c r="F486" s="5">
        <v>374141770</v>
      </c>
      <c r="G486" s="5">
        <v>0</v>
      </c>
      <c r="H486" s="5">
        <v>0</v>
      </c>
      <c r="I486" s="5">
        <v>0</v>
      </c>
      <c r="J486" s="5">
        <v>0</v>
      </c>
      <c r="K486" s="5">
        <v>374141770</v>
      </c>
      <c r="L486" s="73">
        <v>119681</v>
      </c>
      <c r="M486" s="73"/>
      <c r="N486" s="73">
        <v>0</v>
      </c>
      <c r="O486" s="73"/>
      <c r="P486" s="5">
        <v>0</v>
      </c>
      <c r="Q486" s="5">
        <v>0</v>
      </c>
      <c r="R486" s="74">
        <v>0</v>
      </c>
      <c r="S486" s="74"/>
      <c r="T486" s="5">
        <v>0</v>
      </c>
      <c r="U486" s="5">
        <v>0</v>
      </c>
      <c r="V486" s="5">
        <v>0</v>
      </c>
      <c r="W486" s="5">
        <v>0</v>
      </c>
      <c r="X486" s="5">
        <v>374022089</v>
      </c>
      <c r="Y486" s="73">
        <v>0</v>
      </c>
      <c r="Z486" s="73"/>
    </row>
    <row r="487" spans="1:26" ht="21" customHeight="1">
      <c r="A487" s="71" t="s">
        <v>738</v>
      </c>
      <c r="B487" s="71"/>
      <c r="C487" s="72" t="s">
        <v>41</v>
      </c>
      <c r="D487" s="72"/>
      <c r="E487" s="4" t="s">
        <v>50</v>
      </c>
      <c r="F487" s="5">
        <v>263395808</v>
      </c>
      <c r="G487" s="5">
        <v>0</v>
      </c>
      <c r="H487" s="5">
        <v>0</v>
      </c>
      <c r="I487" s="5">
        <v>0</v>
      </c>
      <c r="J487" s="5">
        <v>0</v>
      </c>
      <c r="K487" s="5">
        <v>263395808</v>
      </c>
      <c r="L487" s="73">
        <v>5884939</v>
      </c>
      <c r="M487" s="73"/>
      <c r="N487" s="73">
        <v>0</v>
      </c>
      <c r="O487" s="73"/>
      <c r="P487" s="5">
        <v>5284334</v>
      </c>
      <c r="Q487" s="5">
        <v>5284334</v>
      </c>
      <c r="R487" s="74">
        <v>2.0062331439990118</v>
      </c>
      <c r="S487" s="74"/>
      <c r="T487" s="5">
        <v>5284334</v>
      </c>
      <c r="U487" s="5">
        <v>0</v>
      </c>
      <c r="V487" s="5">
        <v>5284334</v>
      </c>
      <c r="W487" s="5">
        <v>5284334</v>
      </c>
      <c r="X487" s="5">
        <v>257510869</v>
      </c>
      <c r="Y487" s="73">
        <v>0</v>
      </c>
      <c r="Z487" s="73"/>
    </row>
    <row r="488" spans="1:26" ht="21" customHeight="1">
      <c r="A488" s="71" t="s">
        <v>739</v>
      </c>
      <c r="B488" s="71"/>
      <c r="C488" s="72" t="s">
        <v>41</v>
      </c>
      <c r="D488" s="72"/>
      <c r="E488" s="4" t="s">
        <v>52</v>
      </c>
      <c r="F488" s="5">
        <v>18863100</v>
      </c>
      <c r="G488" s="5">
        <v>0</v>
      </c>
      <c r="H488" s="5">
        <v>0</v>
      </c>
      <c r="I488" s="5">
        <v>0</v>
      </c>
      <c r="J488" s="5">
        <v>0</v>
      </c>
      <c r="K488" s="5">
        <v>18863100</v>
      </c>
      <c r="L488" s="73">
        <v>911972</v>
      </c>
      <c r="M488" s="73"/>
      <c r="N488" s="73">
        <v>0</v>
      </c>
      <c r="O488" s="73"/>
      <c r="P488" s="5">
        <v>911972</v>
      </c>
      <c r="Q488" s="5">
        <v>911972</v>
      </c>
      <c r="R488" s="74">
        <v>4.834687829678049</v>
      </c>
      <c r="S488" s="74"/>
      <c r="T488" s="5">
        <v>911972</v>
      </c>
      <c r="U488" s="5">
        <v>0</v>
      </c>
      <c r="V488" s="5">
        <v>911972</v>
      </c>
      <c r="W488" s="5">
        <v>911972</v>
      </c>
      <c r="X488" s="5">
        <v>17951128</v>
      </c>
      <c r="Y488" s="73">
        <v>0</v>
      </c>
      <c r="Z488" s="73"/>
    </row>
    <row r="489" spans="1:26" ht="21" customHeight="1">
      <c r="A489" s="71" t="s">
        <v>740</v>
      </c>
      <c r="B489" s="71"/>
      <c r="C489" s="72" t="s">
        <v>41</v>
      </c>
      <c r="D489" s="72"/>
      <c r="E489" s="4" t="s">
        <v>54</v>
      </c>
      <c r="F489" s="5">
        <v>224742202</v>
      </c>
      <c r="G489" s="5">
        <v>0</v>
      </c>
      <c r="H489" s="5">
        <v>0</v>
      </c>
      <c r="I489" s="5">
        <v>0</v>
      </c>
      <c r="J489" s="5">
        <v>0</v>
      </c>
      <c r="K489" s="5">
        <v>224742202</v>
      </c>
      <c r="L489" s="73">
        <v>373457</v>
      </c>
      <c r="M489" s="73"/>
      <c r="N489" s="73">
        <v>0</v>
      </c>
      <c r="O489" s="73"/>
      <c r="P489" s="5">
        <v>0</v>
      </c>
      <c r="Q489" s="5">
        <v>0</v>
      </c>
      <c r="R489" s="74">
        <v>0</v>
      </c>
      <c r="S489" s="74"/>
      <c r="T489" s="5">
        <v>0</v>
      </c>
      <c r="U489" s="5">
        <v>0</v>
      </c>
      <c r="V489" s="5">
        <v>0</v>
      </c>
      <c r="W489" s="5">
        <v>0</v>
      </c>
      <c r="X489" s="5">
        <v>224368745</v>
      </c>
      <c r="Y489" s="73">
        <v>0</v>
      </c>
      <c r="Z489" s="73"/>
    </row>
    <row r="490" spans="1:26" ht="21.75" customHeight="1">
      <c r="A490" s="71" t="s">
        <v>741</v>
      </c>
      <c r="B490" s="71"/>
      <c r="C490" s="72" t="s">
        <v>41</v>
      </c>
      <c r="D490" s="72"/>
      <c r="E490" s="4" t="s">
        <v>56</v>
      </c>
      <c r="F490" s="5">
        <v>12223440</v>
      </c>
      <c r="G490" s="5">
        <v>0</v>
      </c>
      <c r="H490" s="5">
        <v>0</v>
      </c>
      <c r="I490" s="5">
        <v>0</v>
      </c>
      <c r="J490" s="5">
        <v>0</v>
      </c>
      <c r="K490" s="5">
        <v>12223440</v>
      </c>
      <c r="L490" s="73">
        <v>567998</v>
      </c>
      <c r="M490" s="73"/>
      <c r="N490" s="73">
        <v>0</v>
      </c>
      <c r="O490" s="73"/>
      <c r="P490" s="5">
        <v>567998</v>
      </c>
      <c r="Q490" s="5">
        <v>567998</v>
      </c>
      <c r="R490" s="74">
        <v>4.646793374042005</v>
      </c>
      <c r="S490" s="74"/>
      <c r="T490" s="5">
        <v>567998</v>
      </c>
      <c r="U490" s="5">
        <v>0</v>
      </c>
      <c r="V490" s="5">
        <v>557518</v>
      </c>
      <c r="W490" s="5">
        <v>557518</v>
      </c>
      <c r="X490" s="5">
        <v>11655442</v>
      </c>
      <c r="Y490" s="73">
        <v>10480</v>
      </c>
      <c r="Z490" s="73"/>
    </row>
    <row r="491" spans="1:26" ht="27.75" customHeight="1">
      <c r="A491" s="71" t="s">
        <v>742</v>
      </c>
      <c r="B491" s="71"/>
      <c r="C491" s="72" t="s">
        <v>41</v>
      </c>
      <c r="D491" s="72"/>
      <c r="E491" s="4" t="s">
        <v>58</v>
      </c>
      <c r="F491" s="5">
        <v>118949202</v>
      </c>
      <c r="G491" s="5">
        <v>0</v>
      </c>
      <c r="H491" s="5">
        <v>0</v>
      </c>
      <c r="I491" s="5">
        <v>0</v>
      </c>
      <c r="J491" s="5">
        <v>0</v>
      </c>
      <c r="K491" s="5">
        <v>118949202</v>
      </c>
      <c r="L491" s="73">
        <v>18874148</v>
      </c>
      <c r="M491" s="73"/>
      <c r="N491" s="73">
        <v>0</v>
      </c>
      <c r="O491" s="73"/>
      <c r="P491" s="5">
        <v>18498224</v>
      </c>
      <c r="Q491" s="5">
        <v>18498224</v>
      </c>
      <c r="R491" s="74">
        <v>15.551364522815376</v>
      </c>
      <c r="S491" s="74"/>
      <c r="T491" s="5">
        <v>18498224</v>
      </c>
      <c r="U491" s="5">
        <v>0</v>
      </c>
      <c r="V491" s="5">
        <v>18498224</v>
      </c>
      <c r="W491" s="5">
        <v>18498224</v>
      </c>
      <c r="X491" s="5">
        <v>100075054</v>
      </c>
      <c r="Y491" s="73">
        <v>0</v>
      </c>
      <c r="Z491" s="73"/>
    </row>
    <row r="492" spans="1:26" ht="21.75" customHeight="1">
      <c r="A492" s="71" t="s">
        <v>743</v>
      </c>
      <c r="B492" s="71"/>
      <c r="C492" s="72"/>
      <c r="D492" s="72"/>
      <c r="E492" s="4" t="s">
        <v>64</v>
      </c>
      <c r="F492" s="5">
        <v>21862967</v>
      </c>
      <c r="G492" s="5">
        <v>0</v>
      </c>
      <c r="H492" s="5">
        <v>0</v>
      </c>
      <c r="I492" s="5">
        <v>0</v>
      </c>
      <c r="J492" s="5">
        <v>0</v>
      </c>
      <c r="K492" s="5">
        <v>21862967</v>
      </c>
      <c r="L492" s="73">
        <v>551187</v>
      </c>
      <c r="M492" s="73"/>
      <c r="N492" s="73">
        <v>0</v>
      </c>
      <c r="O492" s="73"/>
      <c r="P492" s="5">
        <v>501064</v>
      </c>
      <c r="Q492" s="5">
        <v>501064</v>
      </c>
      <c r="R492" s="74">
        <v>2.29183898050068</v>
      </c>
      <c r="S492" s="74"/>
      <c r="T492" s="5">
        <v>501064</v>
      </c>
      <c r="U492" s="5">
        <v>0</v>
      </c>
      <c r="V492" s="5">
        <v>501064</v>
      </c>
      <c r="W492" s="5">
        <v>501064</v>
      </c>
      <c r="X492" s="5">
        <v>21311780</v>
      </c>
      <c r="Y492" s="73">
        <v>0</v>
      </c>
      <c r="Z492" s="73"/>
    </row>
    <row r="493" spans="1:26" ht="27.75" customHeight="1">
      <c r="A493" s="71" t="s">
        <v>744</v>
      </c>
      <c r="B493" s="71"/>
      <c r="C493" s="72" t="s">
        <v>41</v>
      </c>
      <c r="D493" s="72"/>
      <c r="E493" s="4" t="s">
        <v>66</v>
      </c>
      <c r="F493" s="5">
        <v>21862967</v>
      </c>
      <c r="G493" s="5">
        <v>0</v>
      </c>
      <c r="H493" s="5">
        <v>0</v>
      </c>
      <c r="I493" s="5">
        <v>0</v>
      </c>
      <c r="J493" s="5">
        <v>0</v>
      </c>
      <c r="K493" s="5">
        <v>21862967</v>
      </c>
      <c r="L493" s="73">
        <v>551187</v>
      </c>
      <c r="M493" s="73"/>
      <c r="N493" s="73">
        <v>0</v>
      </c>
      <c r="O493" s="73"/>
      <c r="P493" s="5">
        <v>501064</v>
      </c>
      <c r="Q493" s="5">
        <v>501064</v>
      </c>
      <c r="R493" s="74">
        <v>2.29183898050068</v>
      </c>
      <c r="S493" s="74"/>
      <c r="T493" s="5">
        <v>501064</v>
      </c>
      <c r="U493" s="5">
        <v>0</v>
      </c>
      <c r="V493" s="5">
        <v>501064</v>
      </c>
      <c r="W493" s="5">
        <v>501064</v>
      </c>
      <c r="X493" s="5">
        <v>21311780</v>
      </c>
      <c r="Y493" s="73">
        <v>0</v>
      </c>
      <c r="Z493" s="73"/>
    </row>
    <row r="494" spans="1:26" ht="21" customHeight="1">
      <c r="A494" s="71" t="s">
        <v>745</v>
      </c>
      <c r="B494" s="71"/>
      <c r="C494" s="72"/>
      <c r="D494" s="72"/>
      <c r="E494" s="4" t="s">
        <v>70</v>
      </c>
      <c r="F494" s="5">
        <v>27145456</v>
      </c>
      <c r="G494" s="5">
        <v>0</v>
      </c>
      <c r="H494" s="5">
        <v>0</v>
      </c>
      <c r="I494" s="5">
        <v>0</v>
      </c>
      <c r="J494" s="5">
        <v>0</v>
      </c>
      <c r="K494" s="5">
        <v>27145456</v>
      </c>
      <c r="L494" s="73">
        <v>453611</v>
      </c>
      <c r="M494" s="73"/>
      <c r="N494" s="73">
        <v>0</v>
      </c>
      <c r="O494" s="73"/>
      <c r="P494" s="5">
        <v>453611</v>
      </c>
      <c r="Q494" s="5">
        <v>453611</v>
      </c>
      <c r="R494" s="74">
        <v>1.6710384235210491</v>
      </c>
      <c r="S494" s="74"/>
      <c r="T494" s="5">
        <v>0</v>
      </c>
      <c r="U494" s="5">
        <v>0</v>
      </c>
      <c r="V494" s="5">
        <v>0</v>
      </c>
      <c r="W494" s="5">
        <v>0</v>
      </c>
      <c r="X494" s="5">
        <v>26691845</v>
      </c>
      <c r="Y494" s="73">
        <v>0</v>
      </c>
      <c r="Z494" s="73"/>
    </row>
    <row r="495" spans="1:26" ht="21.75" customHeight="1">
      <c r="A495" s="71" t="s">
        <v>746</v>
      </c>
      <c r="B495" s="71"/>
      <c r="C495" s="72"/>
      <c r="D495" s="72"/>
      <c r="E495" s="4" t="s">
        <v>72</v>
      </c>
      <c r="F495" s="5">
        <v>1580800</v>
      </c>
      <c r="G495" s="5">
        <v>0</v>
      </c>
      <c r="H495" s="5">
        <v>0</v>
      </c>
      <c r="I495" s="5">
        <v>0</v>
      </c>
      <c r="J495" s="5">
        <v>0</v>
      </c>
      <c r="K495" s="5">
        <v>1580800</v>
      </c>
      <c r="L495" s="73">
        <v>0</v>
      </c>
      <c r="M495" s="73"/>
      <c r="N495" s="73">
        <v>0</v>
      </c>
      <c r="O495" s="73"/>
      <c r="P495" s="5">
        <v>0</v>
      </c>
      <c r="Q495" s="5">
        <v>0</v>
      </c>
      <c r="R495" s="74">
        <v>0</v>
      </c>
      <c r="S495" s="74"/>
      <c r="T495" s="5">
        <v>0</v>
      </c>
      <c r="U495" s="5">
        <v>0</v>
      </c>
      <c r="V495" s="5">
        <v>0</v>
      </c>
      <c r="W495" s="5">
        <v>0</v>
      </c>
      <c r="X495" s="5">
        <v>1580800</v>
      </c>
      <c r="Y495" s="73">
        <v>0</v>
      </c>
      <c r="Z495" s="73"/>
    </row>
    <row r="496" spans="1:26" ht="21" customHeight="1">
      <c r="A496" s="71" t="s">
        <v>747</v>
      </c>
      <c r="B496" s="71"/>
      <c r="C496" s="72" t="s">
        <v>41</v>
      </c>
      <c r="D496" s="72"/>
      <c r="E496" s="4" t="s">
        <v>74</v>
      </c>
      <c r="F496" s="5">
        <v>1580800</v>
      </c>
      <c r="G496" s="5">
        <v>0</v>
      </c>
      <c r="H496" s="5">
        <v>0</v>
      </c>
      <c r="I496" s="5">
        <v>0</v>
      </c>
      <c r="J496" s="5">
        <v>0</v>
      </c>
      <c r="K496" s="5">
        <v>1580800</v>
      </c>
      <c r="L496" s="73">
        <v>0</v>
      </c>
      <c r="M496" s="73"/>
      <c r="N496" s="73">
        <v>0</v>
      </c>
      <c r="O496" s="73"/>
      <c r="P496" s="5">
        <v>0</v>
      </c>
      <c r="Q496" s="5">
        <v>0</v>
      </c>
      <c r="R496" s="74">
        <v>0</v>
      </c>
      <c r="S496" s="74"/>
      <c r="T496" s="5">
        <v>0</v>
      </c>
      <c r="U496" s="5">
        <v>0</v>
      </c>
      <c r="V496" s="5">
        <v>0</v>
      </c>
      <c r="W496" s="5">
        <v>0</v>
      </c>
      <c r="X496" s="5">
        <v>1580800</v>
      </c>
      <c r="Y496" s="73">
        <v>0</v>
      </c>
      <c r="Z496" s="73"/>
    </row>
    <row r="497" spans="1:26" ht="21" customHeight="1">
      <c r="A497" s="71" t="s">
        <v>748</v>
      </c>
      <c r="B497" s="71"/>
      <c r="C497" s="72"/>
      <c r="D497" s="72"/>
      <c r="E497" s="4" t="s">
        <v>76</v>
      </c>
      <c r="F497" s="5">
        <v>25564656</v>
      </c>
      <c r="G497" s="5">
        <v>0</v>
      </c>
      <c r="H497" s="5">
        <v>0</v>
      </c>
      <c r="I497" s="5">
        <v>0</v>
      </c>
      <c r="J497" s="5">
        <v>0</v>
      </c>
      <c r="K497" s="5">
        <v>25564656</v>
      </c>
      <c r="L497" s="73">
        <v>453611</v>
      </c>
      <c r="M497" s="73"/>
      <c r="N497" s="73">
        <v>0</v>
      </c>
      <c r="O497" s="73"/>
      <c r="P497" s="5">
        <v>453611</v>
      </c>
      <c r="Q497" s="5">
        <v>453611</v>
      </c>
      <c r="R497" s="74">
        <v>1.7743677051629407</v>
      </c>
      <c r="S497" s="74"/>
      <c r="T497" s="5">
        <v>0</v>
      </c>
      <c r="U497" s="5">
        <v>0</v>
      </c>
      <c r="V497" s="5">
        <v>0</v>
      </c>
      <c r="W497" s="5">
        <v>0</v>
      </c>
      <c r="X497" s="5">
        <v>25111045</v>
      </c>
      <c r="Y497" s="73">
        <v>0</v>
      </c>
      <c r="Z497" s="73"/>
    </row>
    <row r="498" spans="1:26" ht="21" customHeight="1">
      <c r="A498" s="71" t="s">
        <v>749</v>
      </c>
      <c r="B498" s="71"/>
      <c r="C498" s="72" t="s">
        <v>41</v>
      </c>
      <c r="D498" s="72"/>
      <c r="E498" s="4" t="s">
        <v>80</v>
      </c>
      <c r="F498" s="5">
        <v>20822256</v>
      </c>
      <c r="G498" s="5">
        <v>0</v>
      </c>
      <c r="H498" s="5">
        <v>0</v>
      </c>
      <c r="I498" s="5">
        <v>0</v>
      </c>
      <c r="J498" s="5">
        <v>0</v>
      </c>
      <c r="K498" s="5">
        <v>20822256</v>
      </c>
      <c r="L498" s="73">
        <v>453611</v>
      </c>
      <c r="M498" s="73"/>
      <c r="N498" s="73">
        <v>0</v>
      </c>
      <c r="O498" s="73"/>
      <c r="P498" s="5">
        <v>453611</v>
      </c>
      <c r="Q498" s="5">
        <v>453611</v>
      </c>
      <c r="R498" s="74">
        <v>2.1784911298756486</v>
      </c>
      <c r="S498" s="74"/>
      <c r="T498" s="5">
        <v>0</v>
      </c>
      <c r="U498" s="5">
        <v>0</v>
      </c>
      <c r="V498" s="5">
        <v>0</v>
      </c>
      <c r="W498" s="5">
        <v>0</v>
      </c>
      <c r="X498" s="5">
        <v>20368645</v>
      </c>
      <c r="Y498" s="73">
        <v>0</v>
      </c>
      <c r="Z498" s="73"/>
    </row>
    <row r="499" spans="1:26" ht="21" customHeight="1">
      <c r="A499" s="71" t="s">
        <v>750</v>
      </c>
      <c r="B499" s="71"/>
      <c r="C499" s="72" t="s">
        <v>41</v>
      </c>
      <c r="D499" s="72"/>
      <c r="E499" s="4" t="s">
        <v>84</v>
      </c>
      <c r="F499" s="5">
        <v>4742400</v>
      </c>
      <c r="G499" s="5">
        <v>0</v>
      </c>
      <c r="H499" s="5">
        <v>0</v>
      </c>
      <c r="I499" s="5">
        <v>0</v>
      </c>
      <c r="J499" s="5">
        <v>0</v>
      </c>
      <c r="K499" s="5">
        <v>4742400</v>
      </c>
      <c r="L499" s="73">
        <v>0</v>
      </c>
      <c r="M499" s="73"/>
      <c r="N499" s="73">
        <v>0</v>
      </c>
      <c r="O499" s="73"/>
      <c r="P499" s="5">
        <v>0</v>
      </c>
      <c r="Q499" s="5">
        <v>0</v>
      </c>
      <c r="R499" s="74">
        <v>0</v>
      </c>
      <c r="S499" s="74"/>
      <c r="T499" s="5">
        <v>0</v>
      </c>
      <c r="U499" s="5">
        <v>0</v>
      </c>
      <c r="V499" s="5">
        <v>0</v>
      </c>
      <c r="W499" s="5">
        <v>0</v>
      </c>
      <c r="X499" s="5">
        <v>4742400</v>
      </c>
      <c r="Y499" s="73">
        <v>0</v>
      </c>
      <c r="Z499" s="73"/>
    </row>
    <row r="500" spans="1:26" ht="21" customHeight="1">
      <c r="A500" s="71" t="s">
        <v>751</v>
      </c>
      <c r="B500" s="71"/>
      <c r="C500" s="72"/>
      <c r="D500" s="72"/>
      <c r="E500" s="4" t="s">
        <v>90</v>
      </c>
      <c r="F500" s="5">
        <v>115410102629</v>
      </c>
      <c r="G500" s="5">
        <v>44629336</v>
      </c>
      <c r="H500" s="5">
        <v>10063633619</v>
      </c>
      <c r="I500" s="5">
        <v>6719412508</v>
      </c>
      <c r="J500" s="5">
        <v>6719412508</v>
      </c>
      <c r="K500" s="5">
        <v>105391098346</v>
      </c>
      <c r="L500" s="73">
        <v>17867304509</v>
      </c>
      <c r="M500" s="73"/>
      <c r="N500" s="73">
        <v>0</v>
      </c>
      <c r="O500" s="73"/>
      <c r="P500" s="5">
        <v>13302309780</v>
      </c>
      <c r="Q500" s="5">
        <v>13302309780</v>
      </c>
      <c r="R500" s="74">
        <v>12.621853257785006</v>
      </c>
      <c r="S500" s="74"/>
      <c r="T500" s="5">
        <v>5814838178</v>
      </c>
      <c r="U500" s="5">
        <v>0</v>
      </c>
      <c r="V500" s="5">
        <v>5258278753</v>
      </c>
      <c r="W500" s="5">
        <v>5258278753</v>
      </c>
      <c r="X500" s="5">
        <v>87523793837</v>
      </c>
      <c r="Y500" s="73">
        <v>556559425</v>
      </c>
      <c r="Z500" s="73"/>
    </row>
    <row r="501" spans="1:26" ht="54" customHeight="1">
      <c r="A501" s="71" t="s">
        <v>752</v>
      </c>
      <c r="B501" s="71"/>
      <c r="C501" s="72"/>
      <c r="D501" s="72"/>
      <c r="E501" s="4" t="s">
        <v>509</v>
      </c>
      <c r="F501" s="5">
        <v>115410102629</v>
      </c>
      <c r="G501" s="5">
        <v>44629336</v>
      </c>
      <c r="H501" s="5">
        <v>10063633619</v>
      </c>
      <c r="I501" s="5">
        <v>6419412508</v>
      </c>
      <c r="J501" s="5">
        <v>6719412508</v>
      </c>
      <c r="K501" s="5">
        <v>105091098346</v>
      </c>
      <c r="L501" s="73">
        <v>17567304509</v>
      </c>
      <c r="M501" s="73"/>
      <c r="N501" s="73">
        <v>0</v>
      </c>
      <c r="O501" s="73"/>
      <c r="P501" s="5">
        <v>13002309780</v>
      </c>
      <c r="Q501" s="5">
        <v>13002309780</v>
      </c>
      <c r="R501" s="74">
        <v>12.372417820957047</v>
      </c>
      <c r="S501" s="74"/>
      <c r="T501" s="5">
        <v>5814838178</v>
      </c>
      <c r="U501" s="5">
        <v>0</v>
      </c>
      <c r="V501" s="5">
        <v>5258278753</v>
      </c>
      <c r="W501" s="5">
        <v>5258278753</v>
      </c>
      <c r="X501" s="5">
        <v>87523793837</v>
      </c>
      <c r="Y501" s="73">
        <v>556559425</v>
      </c>
      <c r="Z501" s="73"/>
    </row>
    <row r="502" spans="1:26" ht="21" customHeight="1">
      <c r="A502" s="71" t="s">
        <v>753</v>
      </c>
      <c r="B502" s="71"/>
      <c r="C502" s="72"/>
      <c r="D502" s="72"/>
      <c r="E502" s="4" t="s">
        <v>754</v>
      </c>
      <c r="F502" s="5">
        <v>106025317230</v>
      </c>
      <c r="G502" s="5">
        <v>44629336</v>
      </c>
      <c r="H502" s="5">
        <v>10063633619</v>
      </c>
      <c r="I502" s="5">
        <v>6419412508</v>
      </c>
      <c r="J502" s="5">
        <v>4767334367</v>
      </c>
      <c r="K502" s="5">
        <v>97658391088</v>
      </c>
      <c r="L502" s="73">
        <v>17567304509</v>
      </c>
      <c r="M502" s="73"/>
      <c r="N502" s="73">
        <v>0</v>
      </c>
      <c r="O502" s="73"/>
      <c r="P502" s="5">
        <v>13002309780</v>
      </c>
      <c r="Q502" s="5">
        <v>13002309780</v>
      </c>
      <c r="R502" s="74">
        <v>13.31407330710949</v>
      </c>
      <c r="S502" s="74"/>
      <c r="T502" s="5">
        <v>5814838178</v>
      </c>
      <c r="U502" s="5">
        <v>0</v>
      </c>
      <c r="V502" s="5">
        <v>5258278753</v>
      </c>
      <c r="W502" s="5">
        <v>5258278753</v>
      </c>
      <c r="X502" s="5">
        <v>80091086579</v>
      </c>
      <c r="Y502" s="73">
        <v>556559425</v>
      </c>
      <c r="Z502" s="73"/>
    </row>
    <row r="503" spans="1:26" ht="21" customHeight="1">
      <c r="A503" s="71" t="s">
        <v>755</v>
      </c>
      <c r="B503" s="71"/>
      <c r="C503" s="72"/>
      <c r="D503" s="72"/>
      <c r="E503" s="4" t="s">
        <v>756</v>
      </c>
      <c r="F503" s="5">
        <v>91815892955</v>
      </c>
      <c r="G503" s="5">
        <v>0</v>
      </c>
      <c r="H503" s="5">
        <v>10038976737</v>
      </c>
      <c r="I503" s="5">
        <v>6117056107</v>
      </c>
      <c r="J503" s="5">
        <v>4391769966</v>
      </c>
      <c r="K503" s="5">
        <v>83502202359</v>
      </c>
      <c r="L503" s="73">
        <v>12820832840</v>
      </c>
      <c r="M503" s="73"/>
      <c r="N503" s="73">
        <v>0</v>
      </c>
      <c r="O503" s="73"/>
      <c r="P503" s="5">
        <v>11123465364</v>
      </c>
      <c r="Q503" s="5">
        <v>11123465364</v>
      </c>
      <c r="R503" s="74">
        <v>13.321164052867756</v>
      </c>
      <c r="S503" s="74"/>
      <c r="T503" s="5">
        <v>5586818399</v>
      </c>
      <c r="U503" s="5">
        <v>0</v>
      </c>
      <c r="V503" s="5">
        <v>5199750499</v>
      </c>
      <c r="W503" s="5">
        <v>5199750499</v>
      </c>
      <c r="X503" s="5">
        <v>70681369519</v>
      </c>
      <c r="Y503" s="73">
        <v>387067900</v>
      </c>
      <c r="Z503" s="73"/>
    </row>
    <row r="504" spans="1:26" ht="45" customHeight="1">
      <c r="A504" s="71" t="s">
        <v>757</v>
      </c>
      <c r="B504" s="71"/>
      <c r="C504" s="72"/>
      <c r="D504" s="72"/>
      <c r="E504" s="4" t="s">
        <v>758</v>
      </c>
      <c r="F504" s="5">
        <v>4719620016</v>
      </c>
      <c r="G504" s="5">
        <v>0</v>
      </c>
      <c r="H504" s="5">
        <v>0</v>
      </c>
      <c r="I504" s="5">
        <v>0</v>
      </c>
      <c r="J504" s="5">
        <v>0</v>
      </c>
      <c r="K504" s="5">
        <v>4719620016</v>
      </c>
      <c r="L504" s="73">
        <v>1835000000</v>
      </c>
      <c r="M504" s="73"/>
      <c r="N504" s="73">
        <v>0</v>
      </c>
      <c r="O504" s="73"/>
      <c r="P504" s="5">
        <v>137632524</v>
      </c>
      <c r="Q504" s="5">
        <v>137632524</v>
      </c>
      <c r="R504" s="74">
        <v>2.916178072247586</v>
      </c>
      <c r="S504" s="74"/>
      <c r="T504" s="5">
        <v>137437453</v>
      </c>
      <c r="U504" s="5">
        <v>0</v>
      </c>
      <c r="V504" s="5">
        <v>137437453</v>
      </c>
      <c r="W504" s="5">
        <v>137437453</v>
      </c>
      <c r="X504" s="5">
        <v>2884620016</v>
      </c>
      <c r="Y504" s="73">
        <v>0</v>
      </c>
      <c r="Z504" s="73"/>
    </row>
    <row r="505" spans="1:26" ht="21" customHeight="1">
      <c r="A505" s="71" t="s">
        <v>759</v>
      </c>
      <c r="B505" s="71"/>
      <c r="C505" s="72" t="s">
        <v>100</v>
      </c>
      <c r="D505" s="72"/>
      <c r="E505" s="4" t="s">
        <v>760</v>
      </c>
      <c r="F505" s="5">
        <v>2264315086</v>
      </c>
      <c r="G505" s="5">
        <v>0</v>
      </c>
      <c r="H505" s="5">
        <v>0</v>
      </c>
      <c r="I505" s="5">
        <v>0</v>
      </c>
      <c r="J505" s="5">
        <v>0</v>
      </c>
      <c r="K505" s="5">
        <v>2264315086</v>
      </c>
      <c r="L505" s="73">
        <v>0</v>
      </c>
      <c r="M505" s="73"/>
      <c r="N505" s="73">
        <v>0</v>
      </c>
      <c r="O505" s="73"/>
      <c r="P505" s="5">
        <v>0</v>
      </c>
      <c r="Q505" s="5">
        <v>0</v>
      </c>
      <c r="R505" s="74">
        <v>0</v>
      </c>
      <c r="S505" s="74"/>
      <c r="T505" s="5">
        <v>0</v>
      </c>
      <c r="U505" s="5">
        <v>0</v>
      </c>
      <c r="V505" s="5">
        <v>0</v>
      </c>
      <c r="W505" s="5">
        <v>0</v>
      </c>
      <c r="X505" s="5">
        <v>2264315086</v>
      </c>
      <c r="Y505" s="73">
        <v>0</v>
      </c>
      <c r="Z505" s="73"/>
    </row>
    <row r="506" spans="1:26" ht="45.75" customHeight="1">
      <c r="A506" s="71" t="s">
        <v>761</v>
      </c>
      <c r="B506" s="71"/>
      <c r="C506" s="72" t="s">
        <v>100</v>
      </c>
      <c r="D506" s="72"/>
      <c r="E506" s="4" t="s">
        <v>762</v>
      </c>
      <c r="F506" s="5">
        <v>212595884</v>
      </c>
      <c r="G506" s="5">
        <v>0</v>
      </c>
      <c r="H506" s="5">
        <v>0</v>
      </c>
      <c r="I506" s="5">
        <v>0</v>
      </c>
      <c r="J506" s="5">
        <v>0</v>
      </c>
      <c r="K506" s="5">
        <v>212595884</v>
      </c>
      <c r="L506" s="73">
        <v>0</v>
      </c>
      <c r="M506" s="73"/>
      <c r="N506" s="73">
        <v>0</v>
      </c>
      <c r="O506" s="73"/>
      <c r="P506" s="5">
        <v>0</v>
      </c>
      <c r="Q506" s="5">
        <v>0</v>
      </c>
      <c r="R506" s="74">
        <v>0</v>
      </c>
      <c r="S506" s="74"/>
      <c r="T506" s="5">
        <v>0</v>
      </c>
      <c r="U506" s="5">
        <v>0</v>
      </c>
      <c r="V506" s="5">
        <v>0</v>
      </c>
      <c r="W506" s="5">
        <v>0</v>
      </c>
      <c r="X506" s="5">
        <v>212595884</v>
      </c>
      <c r="Y506" s="73">
        <v>0</v>
      </c>
      <c r="Z506" s="73"/>
    </row>
    <row r="507" spans="1:26" ht="45" customHeight="1">
      <c r="A507" s="71" t="s">
        <v>763</v>
      </c>
      <c r="B507" s="71"/>
      <c r="C507" s="72" t="s">
        <v>100</v>
      </c>
      <c r="D507" s="72"/>
      <c r="E507" s="4" t="s">
        <v>764</v>
      </c>
      <c r="F507" s="5">
        <v>1835000000</v>
      </c>
      <c r="G507" s="5">
        <v>0</v>
      </c>
      <c r="H507" s="5">
        <v>0</v>
      </c>
      <c r="I507" s="5">
        <v>0</v>
      </c>
      <c r="J507" s="5">
        <v>0</v>
      </c>
      <c r="K507" s="5">
        <v>1835000000</v>
      </c>
      <c r="L507" s="73">
        <v>1835000000</v>
      </c>
      <c r="M507" s="73"/>
      <c r="N507" s="73">
        <v>0</v>
      </c>
      <c r="O507" s="73"/>
      <c r="P507" s="5">
        <v>137632524</v>
      </c>
      <c r="Q507" s="5">
        <v>137632524</v>
      </c>
      <c r="R507" s="74">
        <v>7.500410027247957</v>
      </c>
      <c r="S507" s="74"/>
      <c r="T507" s="5">
        <v>137437453</v>
      </c>
      <c r="U507" s="5">
        <v>0</v>
      </c>
      <c r="V507" s="5">
        <v>137437453</v>
      </c>
      <c r="W507" s="5">
        <v>137437453</v>
      </c>
      <c r="X507" s="5">
        <v>0</v>
      </c>
      <c r="Y507" s="73">
        <v>0</v>
      </c>
      <c r="Z507" s="73"/>
    </row>
    <row r="508" spans="1:26" ht="21" customHeight="1">
      <c r="A508" s="71" t="s">
        <v>765</v>
      </c>
      <c r="B508" s="71"/>
      <c r="C508" s="72" t="s">
        <v>100</v>
      </c>
      <c r="D508" s="72"/>
      <c r="E508" s="4" t="s">
        <v>766</v>
      </c>
      <c r="F508" s="5">
        <v>23146067</v>
      </c>
      <c r="G508" s="5">
        <v>0</v>
      </c>
      <c r="H508" s="5">
        <v>0</v>
      </c>
      <c r="I508" s="5">
        <v>0</v>
      </c>
      <c r="J508" s="5">
        <v>0</v>
      </c>
      <c r="K508" s="5">
        <v>23146067</v>
      </c>
      <c r="L508" s="73">
        <v>0</v>
      </c>
      <c r="M508" s="73"/>
      <c r="N508" s="73">
        <v>0</v>
      </c>
      <c r="O508" s="73"/>
      <c r="P508" s="5">
        <v>0</v>
      </c>
      <c r="Q508" s="5">
        <v>0</v>
      </c>
      <c r="R508" s="74">
        <v>0</v>
      </c>
      <c r="S508" s="74"/>
      <c r="T508" s="5">
        <v>0</v>
      </c>
      <c r="U508" s="5">
        <v>0</v>
      </c>
      <c r="V508" s="5">
        <v>0</v>
      </c>
      <c r="W508" s="5">
        <v>0</v>
      </c>
      <c r="X508" s="5">
        <v>23146067</v>
      </c>
      <c r="Y508" s="73">
        <v>0</v>
      </c>
      <c r="Z508" s="73"/>
    </row>
    <row r="509" spans="1:26" ht="21" customHeight="1">
      <c r="A509" s="71" t="s">
        <v>767</v>
      </c>
      <c r="B509" s="71"/>
      <c r="C509" s="72" t="s">
        <v>100</v>
      </c>
      <c r="D509" s="72"/>
      <c r="E509" s="4" t="s">
        <v>768</v>
      </c>
      <c r="F509" s="5">
        <v>63000000</v>
      </c>
      <c r="G509" s="5">
        <v>0</v>
      </c>
      <c r="H509" s="5">
        <v>0</v>
      </c>
      <c r="I509" s="5">
        <v>0</v>
      </c>
      <c r="J509" s="5">
        <v>0</v>
      </c>
      <c r="K509" s="5">
        <v>63000000</v>
      </c>
      <c r="L509" s="73">
        <v>0</v>
      </c>
      <c r="M509" s="73"/>
      <c r="N509" s="73">
        <v>0</v>
      </c>
      <c r="O509" s="73"/>
      <c r="P509" s="5">
        <v>0</v>
      </c>
      <c r="Q509" s="5">
        <v>0</v>
      </c>
      <c r="R509" s="74">
        <v>0</v>
      </c>
      <c r="S509" s="74"/>
      <c r="T509" s="5">
        <v>0</v>
      </c>
      <c r="U509" s="5">
        <v>0</v>
      </c>
      <c r="V509" s="5">
        <v>0</v>
      </c>
      <c r="W509" s="5">
        <v>0</v>
      </c>
      <c r="X509" s="5">
        <v>63000000</v>
      </c>
      <c r="Y509" s="73">
        <v>0</v>
      </c>
      <c r="Z509" s="73"/>
    </row>
    <row r="510" spans="1:26" ht="21" customHeight="1">
      <c r="A510" s="71" t="s">
        <v>769</v>
      </c>
      <c r="B510" s="71"/>
      <c r="C510" s="72" t="s">
        <v>100</v>
      </c>
      <c r="D510" s="72"/>
      <c r="E510" s="4" t="s">
        <v>760</v>
      </c>
      <c r="F510" s="5">
        <v>320000000</v>
      </c>
      <c r="G510" s="5">
        <v>0</v>
      </c>
      <c r="H510" s="5">
        <v>0</v>
      </c>
      <c r="I510" s="5">
        <v>0</v>
      </c>
      <c r="J510" s="5">
        <v>0</v>
      </c>
      <c r="K510" s="5">
        <v>320000000</v>
      </c>
      <c r="L510" s="73">
        <v>0</v>
      </c>
      <c r="M510" s="73"/>
      <c r="N510" s="73">
        <v>0</v>
      </c>
      <c r="O510" s="73"/>
      <c r="P510" s="5">
        <v>0</v>
      </c>
      <c r="Q510" s="5">
        <v>0</v>
      </c>
      <c r="R510" s="74">
        <v>0</v>
      </c>
      <c r="S510" s="74"/>
      <c r="T510" s="5">
        <v>0</v>
      </c>
      <c r="U510" s="5">
        <v>0</v>
      </c>
      <c r="V510" s="5">
        <v>0</v>
      </c>
      <c r="W510" s="5">
        <v>0</v>
      </c>
      <c r="X510" s="5">
        <v>320000000</v>
      </c>
      <c r="Y510" s="73">
        <v>0</v>
      </c>
      <c r="Z510" s="73"/>
    </row>
    <row r="511" spans="1:26" ht="36.75" customHeight="1">
      <c r="A511" s="71" t="s">
        <v>770</v>
      </c>
      <c r="B511" s="71"/>
      <c r="C511" s="72" t="s">
        <v>100</v>
      </c>
      <c r="D511" s="72"/>
      <c r="E511" s="4" t="s">
        <v>771</v>
      </c>
      <c r="F511" s="5">
        <v>1562979</v>
      </c>
      <c r="G511" s="5">
        <v>0</v>
      </c>
      <c r="H511" s="5">
        <v>0</v>
      </c>
      <c r="I511" s="5">
        <v>0</v>
      </c>
      <c r="J511" s="5">
        <v>0</v>
      </c>
      <c r="K511" s="5">
        <v>1562979</v>
      </c>
      <c r="L511" s="73">
        <v>0</v>
      </c>
      <c r="M511" s="73"/>
      <c r="N511" s="73">
        <v>0</v>
      </c>
      <c r="O511" s="73"/>
      <c r="P511" s="5">
        <v>0</v>
      </c>
      <c r="Q511" s="5">
        <v>0</v>
      </c>
      <c r="R511" s="74">
        <v>0</v>
      </c>
      <c r="S511" s="74"/>
      <c r="T511" s="5">
        <v>0</v>
      </c>
      <c r="U511" s="5">
        <v>0</v>
      </c>
      <c r="V511" s="5">
        <v>0</v>
      </c>
      <c r="W511" s="5">
        <v>0</v>
      </c>
      <c r="X511" s="5">
        <v>1562979</v>
      </c>
      <c r="Y511" s="73">
        <v>0</v>
      </c>
      <c r="Z511" s="73"/>
    </row>
    <row r="512" spans="1:26" ht="37.5" customHeight="1">
      <c r="A512" s="71" t="s">
        <v>772</v>
      </c>
      <c r="B512" s="71"/>
      <c r="C512" s="72"/>
      <c r="D512" s="72"/>
      <c r="E512" s="4" t="s">
        <v>773</v>
      </c>
      <c r="F512" s="5">
        <v>8844524470</v>
      </c>
      <c r="G512" s="5">
        <v>0</v>
      </c>
      <c r="H512" s="5">
        <v>757526912</v>
      </c>
      <c r="I512" s="5">
        <v>26239465</v>
      </c>
      <c r="J512" s="5">
        <v>742934829</v>
      </c>
      <c r="K512" s="5">
        <v>7370302194</v>
      </c>
      <c r="L512" s="73">
        <v>652888956</v>
      </c>
      <c r="M512" s="73"/>
      <c r="N512" s="73">
        <v>0</v>
      </c>
      <c r="O512" s="73"/>
      <c r="P512" s="5">
        <v>652888956</v>
      </c>
      <c r="Q512" s="5">
        <v>652888956</v>
      </c>
      <c r="R512" s="74">
        <v>8.858374308335721</v>
      </c>
      <c r="S512" s="74"/>
      <c r="T512" s="5">
        <v>652888956</v>
      </c>
      <c r="U512" s="5">
        <v>0</v>
      </c>
      <c r="V512" s="5">
        <v>608601556</v>
      </c>
      <c r="W512" s="5">
        <v>608601556</v>
      </c>
      <c r="X512" s="5">
        <v>6717413238</v>
      </c>
      <c r="Y512" s="73">
        <v>44287400</v>
      </c>
      <c r="Z512" s="73"/>
    </row>
    <row r="513" spans="1:26" ht="21" customHeight="1">
      <c r="A513" s="71" t="s">
        <v>774</v>
      </c>
      <c r="B513" s="71"/>
      <c r="C513" s="72" t="s">
        <v>100</v>
      </c>
      <c r="D513" s="72"/>
      <c r="E513" s="4" t="s">
        <v>775</v>
      </c>
      <c r="F513" s="5">
        <v>3552983692</v>
      </c>
      <c r="G513" s="5">
        <v>0</v>
      </c>
      <c r="H513" s="5">
        <v>0</v>
      </c>
      <c r="I513" s="5">
        <v>0</v>
      </c>
      <c r="J513" s="5">
        <v>637243632</v>
      </c>
      <c r="K513" s="5">
        <v>2915740060</v>
      </c>
      <c r="L513" s="73">
        <v>285910146</v>
      </c>
      <c r="M513" s="73"/>
      <c r="N513" s="73">
        <v>0</v>
      </c>
      <c r="O513" s="73"/>
      <c r="P513" s="5">
        <v>285910146</v>
      </c>
      <c r="Q513" s="5">
        <v>285910146</v>
      </c>
      <c r="R513" s="74">
        <v>9.805748801901085</v>
      </c>
      <c r="S513" s="74"/>
      <c r="T513" s="5">
        <v>285910146</v>
      </c>
      <c r="U513" s="5">
        <v>0</v>
      </c>
      <c r="V513" s="5">
        <v>285910146</v>
      </c>
      <c r="W513" s="5">
        <v>285910146</v>
      </c>
      <c r="X513" s="5">
        <v>2629829914</v>
      </c>
      <c r="Y513" s="73">
        <v>0</v>
      </c>
      <c r="Z513" s="73"/>
    </row>
    <row r="514" spans="1:26" ht="21" customHeight="1">
      <c r="A514" s="71" t="s">
        <v>776</v>
      </c>
      <c r="B514" s="71"/>
      <c r="C514" s="72" t="s">
        <v>100</v>
      </c>
      <c r="D514" s="72"/>
      <c r="E514" s="4" t="s">
        <v>777</v>
      </c>
      <c r="F514" s="5">
        <v>1331342600</v>
      </c>
      <c r="G514" s="5">
        <v>0</v>
      </c>
      <c r="H514" s="5">
        <v>115332460</v>
      </c>
      <c r="I514" s="5">
        <v>0</v>
      </c>
      <c r="J514" s="5">
        <v>0</v>
      </c>
      <c r="K514" s="5">
        <v>1216010140</v>
      </c>
      <c r="L514" s="73">
        <v>109593707</v>
      </c>
      <c r="M514" s="73"/>
      <c r="N514" s="73">
        <v>0</v>
      </c>
      <c r="O514" s="73"/>
      <c r="P514" s="5">
        <v>109593707</v>
      </c>
      <c r="Q514" s="5">
        <v>109593707</v>
      </c>
      <c r="R514" s="74">
        <v>9.012565224168279</v>
      </c>
      <c r="S514" s="74"/>
      <c r="T514" s="5">
        <v>109593707</v>
      </c>
      <c r="U514" s="5">
        <v>0</v>
      </c>
      <c r="V514" s="5">
        <v>109593707</v>
      </c>
      <c r="W514" s="5">
        <v>109593707</v>
      </c>
      <c r="X514" s="5">
        <v>1106416433</v>
      </c>
      <c r="Y514" s="73">
        <v>0</v>
      </c>
      <c r="Z514" s="73"/>
    </row>
    <row r="515" spans="1:26" ht="21" customHeight="1">
      <c r="A515" s="71" t="s">
        <v>778</v>
      </c>
      <c r="B515" s="71"/>
      <c r="C515" s="72" t="s">
        <v>100</v>
      </c>
      <c r="D515" s="72"/>
      <c r="E515" s="4" t="s">
        <v>779</v>
      </c>
      <c r="F515" s="5">
        <v>136002000</v>
      </c>
      <c r="G515" s="5">
        <v>0</v>
      </c>
      <c r="H515" s="5">
        <v>116753054</v>
      </c>
      <c r="I515" s="5">
        <v>0</v>
      </c>
      <c r="J515" s="5">
        <v>0</v>
      </c>
      <c r="K515" s="5">
        <v>19248946</v>
      </c>
      <c r="L515" s="73">
        <v>0</v>
      </c>
      <c r="M515" s="73"/>
      <c r="N515" s="73">
        <v>0</v>
      </c>
      <c r="O515" s="73"/>
      <c r="P515" s="5">
        <v>0</v>
      </c>
      <c r="Q515" s="5">
        <v>0</v>
      </c>
      <c r="R515" s="74">
        <v>0</v>
      </c>
      <c r="S515" s="74"/>
      <c r="T515" s="5">
        <v>0</v>
      </c>
      <c r="U515" s="5">
        <v>0</v>
      </c>
      <c r="V515" s="5">
        <v>0</v>
      </c>
      <c r="W515" s="5">
        <v>0</v>
      </c>
      <c r="X515" s="5">
        <v>19248946</v>
      </c>
      <c r="Y515" s="73">
        <v>0</v>
      </c>
      <c r="Z515" s="73"/>
    </row>
    <row r="516" spans="1:26" ht="21" customHeight="1">
      <c r="A516" s="71" t="s">
        <v>780</v>
      </c>
      <c r="B516" s="71"/>
      <c r="C516" s="72" t="s">
        <v>100</v>
      </c>
      <c r="D516" s="72"/>
      <c r="E516" s="4" t="s">
        <v>50</v>
      </c>
      <c r="F516" s="5">
        <v>589092700</v>
      </c>
      <c r="G516" s="5">
        <v>0</v>
      </c>
      <c r="H516" s="5">
        <v>61734981</v>
      </c>
      <c r="I516" s="5">
        <v>0</v>
      </c>
      <c r="J516" s="5">
        <v>0</v>
      </c>
      <c r="K516" s="5">
        <v>527357719</v>
      </c>
      <c r="L516" s="73">
        <v>66887753</v>
      </c>
      <c r="M516" s="73"/>
      <c r="N516" s="73">
        <v>0</v>
      </c>
      <c r="O516" s="73"/>
      <c r="P516" s="5">
        <v>66887753</v>
      </c>
      <c r="Q516" s="5">
        <v>66887753</v>
      </c>
      <c r="R516" s="74">
        <v>12.683563848621699</v>
      </c>
      <c r="S516" s="74"/>
      <c r="T516" s="5">
        <v>66887753</v>
      </c>
      <c r="U516" s="5">
        <v>0</v>
      </c>
      <c r="V516" s="5">
        <v>66887753</v>
      </c>
      <c r="W516" s="5">
        <v>66887753</v>
      </c>
      <c r="X516" s="5">
        <v>460469966</v>
      </c>
      <c r="Y516" s="73">
        <v>0</v>
      </c>
      <c r="Z516" s="73"/>
    </row>
    <row r="517" spans="1:26" ht="21" customHeight="1">
      <c r="A517" s="71" t="s">
        <v>781</v>
      </c>
      <c r="B517" s="71"/>
      <c r="C517" s="72" t="s">
        <v>100</v>
      </c>
      <c r="D517" s="72"/>
      <c r="E517" s="4" t="s">
        <v>46</v>
      </c>
      <c r="F517" s="5">
        <v>233319400</v>
      </c>
      <c r="G517" s="5">
        <v>0</v>
      </c>
      <c r="H517" s="5">
        <v>11242397</v>
      </c>
      <c r="I517" s="5">
        <v>0</v>
      </c>
      <c r="J517" s="5">
        <v>0</v>
      </c>
      <c r="K517" s="5">
        <v>222077003</v>
      </c>
      <c r="L517" s="73">
        <v>0</v>
      </c>
      <c r="M517" s="73"/>
      <c r="N517" s="73">
        <v>0</v>
      </c>
      <c r="O517" s="73"/>
      <c r="P517" s="5">
        <v>0</v>
      </c>
      <c r="Q517" s="5">
        <v>0</v>
      </c>
      <c r="R517" s="74">
        <v>0</v>
      </c>
      <c r="S517" s="74"/>
      <c r="T517" s="5">
        <v>0</v>
      </c>
      <c r="U517" s="5">
        <v>0</v>
      </c>
      <c r="V517" s="5">
        <v>0</v>
      </c>
      <c r="W517" s="5">
        <v>0</v>
      </c>
      <c r="X517" s="5">
        <v>222077003</v>
      </c>
      <c r="Y517" s="73">
        <v>0</v>
      </c>
      <c r="Z517" s="73"/>
    </row>
    <row r="518" spans="1:26" ht="21" customHeight="1">
      <c r="A518" s="71" t="s">
        <v>782</v>
      </c>
      <c r="B518" s="71"/>
      <c r="C518" s="72" t="s">
        <v>100</v>
      </c>
      <c r="D518" s="72"/>
      <c r="E518" s="4" t="s">
        <v>48</v>
      </c>
      <c r="F518" s="5">
        <v>491065400</v>
      </c>
      <c r="G518" s="5">
        <v>0</v>
      </c>
      <c r="H518" s="5">
        <v>29797304</v>
      </c>
      <c r="I518" s="5">
        <v>0</v>
      </c>
      <c r="J518" s="5">
        <v>0</v>
      </c>
      <c r="K518" s="5">
        <v>461268096</v>
      </c>
      <c r="L518" s="73">
        <v>0</v>
      </c>
      <c r="M518" s="73"/>
      <c r="N518" s="73">
        <v>0</v>
      </c>
      <c r="O518" s="73"/>
      <c r="P518" s="5">
        <v>0</v>
      </c>
      <c r="Q518" s="5">
        <v>0</v>
      </c>
      <c r="R518" s="74">
        <v>0</v>
      </c>
      <c r="S518" s="74"/>
      <c r="T518" s="5">
        <v>0</v>
      </c>
      <c r="U518" s="5">
        <v>0</v>
      </c>
      <c r="V518" s="5">
        <v>0</v>
      </c>
      <c r="W518" s="5">
        <v>0</v>
      </c>
      <c r="X518" s="5">
        <v>461268096</v>
      </c>
      <c r="Y518" s="73">
        <v>0</v>
      </c>
      <c r="Z518" s="73"/>
    </row>
    <row r="519" spans="1:26" ht="28.5" customHeight="1">
      <c r="A519" s="71" t="s">
        <v>783</v>
      </c>
      <c r="B519" s="71"/>
      <c r="C519" s="72" t="s">
        <v>100</v>
      </c>
      <c r="D519" s="72"/>
      <c r="E519" s="4" t="s">
        <v>371</v>
      </c>
      <c r="F519" s="5">
        <v>250162500</v>
      </c>
      <c r="G519" s="5">
        <v>0</v>
      </c>
      <c r="H519" s="5">
        <v>30815058</v>
      </c>
      <c r="I519" s="5">
        <v>0</v>
      </c>
      <c r="J519" s="5">
        <v>0</v>
      </c>
      <c r="K519" s="5">
        <v>219347442</v>
      </c>
      <c r="L519" s="73">
        <v>19672300</v>
      </c>
      <c r="M519" s="73"/>
      <c r="N519" s="73">
        <v>0</v>
      </c>
      <c r="O519" s="73"/>
      <c r="P519" s="5">
        <v>19672300</v>
      </c>
      <c r="Q519" s="5">
        <v>19672300</v>
      </c>
      <c r="R519" s="74">
        <v>8.968556834138964</v>
      </c>
      <c r="S519" s="74"/>
      <c r="T519" s="5">
        <v>19672300</v>
      </c>
      <c r="U519" s="5">
        <v>0</v>
      </c>
      <c r="V519" s="5">
        <v>0</v>
      </c>
      <c r="W519" s="5">
        <v>0</v>
      </c>
      <c r="X519" s="5">
        <v>199675142</v>
      </c>
      <c r="Y519" s="73">
        <v>19672300</v>
      </c>
      <c r="Z519" s="73"/>
    </row>
    <row r="520" spans="1:26" ht="21" customHeight="1">
      <c r="A520" s="71" t="s">
        <v>784</v>
      </c>
      <c r="B520" s="71"/>
      <c r="C520" s="72" t="s">
        <v>100</v>
      </c>
      <c r="D520" s="72"/>
      <c r="E520" s="4" t="s">
        <v>785</v>
      </c>
      <c r="F520" s="5">
        <v>31270300</v>
      </c>
      <c r="G520" s="5">
        <v>0</v>
      </c>
      <c r="H520" s="5">
        <v>0</v>
      </c>
      <c r="I520" s="5">
        <v>0</v>
      </c>
      <c r="J520" s="5">
        <v>3792545</v>
      </c>
      <c r="K520" s="5">
        <v>27477755</v>
      </c>
      <c r="L520" s="73">
        <v>2467300</v>
      </c>
      <c r="M520" s="73"/>
      <c r="N520" s="73">
        <v>0</v>
      </c>
      <c r="O520" s="73"/>
      <c r="P520" s="5">
        <v>2467300</v>
      </c>
      <c r="Q520" s="5">
        <v>2467300</v>
      </c>
      <c r="R520" s="74">
        <v>8.979263407800238</v>
      </c>
      <c r="S520" s="74"/>
      <c r="T520" s="5">
        <v>2467300</v>
      </c>
      <c r="U520" s="5">
        <v>0</v>
      </c>
      <c r="V520" s="5">
        <v>0</v>
      </c>
      <c r="W520" s="5">
        <v>0</v>
      </c>
      <c r="X520" s="5">
        <v>25010455</v>
      </c>
      <c r="Y520" s="73">
        <v>2467300</v>
      </c>
      <c r="Z520" s="73"/>
    </row>
    <row r="521" spans="1:26" ht="21" customHeight="1">
      <c r="A521" s="71" t="s">
        <v>786</v>
      </c>
      <c r="B521" s="71"/>
      <c r="C521" s="72" t="s">
        <v>100</v>
      </c>
      <c r="D521" s="72"/>
      <c r="E521" s="4" t="s">
        <v>787</v>
      </c>
      <c r="F521" s="5">
        <v>31270300</v>
      </c>
      <c r="G521" s="5">
        <v>0</v>
      </c>
      <c r="H521" s="5">
        <v>0</v>
      </c>
      <c r="I521" s="5">
        <v>0</v>
      </c>
      <c r="J521" s="5">
        <v>3792545</v>
      </c>
      <c r="K521" s="5">
        <v>27477755</v>
      </c>
      <c r="L521" s="73">
        <v>2467300</v>
      </c>
      <c r="M521" s="73"/>
      <c r="N521" s="73">
        <v>0</v>
      </c>
      <c r="O521" s="73"/>
      <c r="P521" s="5">
        <v>2467300</v>
      </c>
      <c r="Q521" s="5">
        <v>2467300</v>
      </c>
      <c r="R521" s="74">
        <v>8.979263407800238</v>
      </c>
      <c r="S521" s="74"/>
      <c r="T521" s="5">
        <v>2467300</v>
      </c>
      <c r="U521" s="5">
        <v>0</v>
      </c>
      <c r="V521" s="5">
        <v>0</v>
      </c>
      <c r="W521" s="5">
        <v>0</v>
      </c>
      <c r="X521" s="5">
        <v>25010455</v>
      </c>
      <c r="Y521" s="73">
        <v>2467300</v>
      </c>
      <c r="Z521" s="73"/>
    </row>
    <row r="522" spans="1:26" ht="36.75" customHeight="1">
      <c r="A522" s="71" t="s">
        <v>788</v>
      </c>
      <c r="B522" s="71"/>
      <c r="C522" s="72" t="s">
        <v>100</v>
      </c>
      <c r="D522" s="72"/>
      <c r="E522" s="4" t="s">
        <v>789</v>
      </c>
      <c r="F522" s="5">
        <v>62540600</v>
      </c>
      <c r="G522" s="5">
        <v>0</v>
      </c>
      <c r="H522" s="5">
        <v>0</v>
      </c>
      <c r="I522" s="5">
        <v>0</v>
      </c>
      <c r="J522" s="5">
        <v>7651498</v>
      </c>
      <c r="K522" s="5">
        <v>54889102</v>
      </c>
      <c r="L522" s="73">
        <v>4925400</v>
      </c>
      <c r="M522" s="73"/>
      <c r="N522" s="73">
        <v>0</v>
      </c>
      <c r="O522" s="73"/>
      <c r="P522" s="5">
        <v>4925400</v>
      </c>
      <c r="Q522" s="5">
        <v>4925400</v>
      </c>
      <c r="R522" s="74">
        <v>8.97336596980581</v>
      </c>
      <c r="S522" s="74"/>
      <c r="T522" s="5">
        <v>4925400</v>
      </c>
      <c r="U522" s="5">
        <v>0</v>
      </c>
      <c r="V522" s="5">
        <v>0</v>
      </c>
      <c r="W522" s="5">
        <v>0</v>
      </c>
      <c r="X522" s="5">
        <v>49963702</v>
      </c>
      <c r="Y522" s="73">
        <v>4925400</v>
      </c>
      <c r="Z522" s="73"/>
    </row>
    <row r="523" spans="1:26" ht="21" customHeight="1">
      <c r="A523" s="71" t="s">
        <v>790</v>
      </c>
      <c r="B523" s="71"/>
      <c r="C523" s="72" t="s">
        <v>100</v>
      </c>
      <c r="D523" s="72"/>
      <c r="E523" s="4" t="s">
        <v>791</v>
      </c>
      <c r="F523" s="5">
        <v>187621900</v>
      </c>
      <c r="G523" s="5">
        <v>0</v>
      </c>
      <c r="H523" s="5">
        <v>0</v>
      </c>
      <c r="I523" s="5">
        <v>0</v>
      </c>
      <c r="J523" s="5">
        <v>23101293</v>
      </c>
      <c r="K523" s="5">
        <v>164520607</v>
      </c>
      <c r="L523" s="73">
        <v>14755100</v>
      </c>
      <c r="M523" s="73"/>
      <c r="N523" s="73">
        <v>0</v>
      </c>
      <c r="O523" s="73"/>
      <c r="P523" s="5">
        <v>14755100</v>
      </c>
      <c r="Q523" s="5">
        <v>14755100</v>
      </c>
      <c r="R523" s="74">
        <v>8.968542159584908</v>
      </c>
      <c r="S523" s="74"/>
      <c r="T523" s="5">
        <v>14755100</v>
      </c>
      <c r="U523" s="5">
        <v>0</v>
      </c>
      <c r="V523" s="5">
        <v>0</v>
      </c>
      <c r="W523" s="5">
        <v>0</v>
      </c>
      <c r="X523" s="5">
        <v>149765507</v>
      </c>
      <c r="Y523" s="73">
        <v>14755100</v>
      </c>
      <c r="Z523" s="73"/>
    </row>
    <row r="524" spans="1:26" ht="21.75" customHeight="1">
      <c r="A524" s="71" t="s">
        <v>792</v>
      </c>
      <c r="B524" s="71"/>
      <c r="C524" s="72" t="s">
        <v>100</v>
      </c>
      <c r="D524" s="72"/>
      <c r="E524" s="4" t="s">
        <v>793</v>
      </c>
      <c r="F524" s="5">
        <v>82397100</v>
      </c>
      <c r="G524" s="5">
        <v>0</v>
      </c>
      <c r="H524" s="5">
        <v>82397100</v>
      </c>
      <c r="I524" s="5">
        <v>0</v>
      </c>
      <c r="J524" s="5">
        <v>0</v>
      </c>
      <c r="K524" s="5">
        <v>0</v>
      </c>
      <c r="L524" s="73">
        <v>0</v>
      </c>
      <c r="M524" s="73"/>
      <c r="N524" s="73">
        <v>0</v>
      </c>
      <c r="O524" s="73"/>
      <c r="P524" s="5">
        <v>0</v>
      </c>
      <c r="Q524" s="5">
        <v>0</v>
      </c>
      <c r="R524" s="74"/>
      <c r="S524" s="74"/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73">
        <v>0</v>
      </c>
      <c r="Z524" s="73"/>
    </row>
    <row r="525" spans="1:26" ht="21" customHeight="1">
      <c r="A525" s="71" t="s">
        <v>794</v>
      </c>
      <c r="B525" s="71"/>
      <c r="C525" s="72" t="s">
        <v>100</v>
      </c>
      <c r="D525" s="72"/>
      <c r="E525" s="4" t="s">
        <v>795</v>
      </c>
      <c r="F525" s="5">
        <v>451596800</v>
      </c>
      <c r="G525" s="5">
        <v>0</v>
      </c>
      <c r="H525" s="5">
        <v>35963724</v>
      </c>
      <c r="I525" s="5">
        <v>0</v>
      </c>
      <c r="J525" s="5">
        <v>0</v>
      </c>
      <c r="K525" s="5">
        <v>415633076</v>
      </c>
      <c r="L525" s="73">
        <v>39901613</v>
      </c>
      <c r="M525" s="73"/>
      <c r="N525" s="73">
        <v>0</v>
      </c>
      <c r="O525" s="73"/>
      <c r="P525" s="5">
        <v>39901613</v>
      </c>
      <c r="Q525" s="5">
        <v>39901613</v>
      </c>
      <c r="R525" s="74">
        <v>9.600201548925813</v>
      </c>
      <c r="S525" s="74"/>
      <c r="T525" s="5">
        <v>39901613</v>
      </c>
      <c r="U525" s="5">
        <v>0</v>
      </c>
      <c r="V525" s="5">
        <v>39901613</v>
      </c>
      <c r="W525" s="5">
        <v>39901613</v>
      </c>
      <c r="X525" s="5">
        <v>375731463</v>
      </c>
      <c r="Y525" s="73">
        <v>0</v>
      </c>
      <c r="Z525" s="73"/>
    </row>
    <row r="526" spans="1:26" ht="27.75" customHeight="1">
      <c r="A526" s="71" t="s">
        <v>796</v>
      </c>
      <c r="B526" s="71"/>
      <c r="C526" s="72" t="s">
        <v>100</v>
      </c>
      <c r="D526" s="72"/>
      <c r="E526" s="4" t="s">
        <v>797</v>
      </c>
      <c r="F526" s="5">
        <v>490106600</v>
      </c>
      <c r="G526" s="5">
        <v>0</v>
      </c>
      <c r="H526" s="5">
        <v>85481673</v>
      </c>
      <c r="I526" s="5">
        <v>0</v>
      </c>
      <c r="J526" s="5">
        <v>0</v>
      </c>
      <c r="K526" s="5">
        <v>404624927</v>
      </c>
      <c r="L526" s="73">
        <v>41564156</v>
      </c>
      <c r="M526" s="73"/>
      <c r="N526" s="73">
        <v>0</v>
      </c>
      <c r="O526" s="73"/>
      <c r="P526" s="5">
        <v>41564156</v>
      </c>
      <c r="Q526" s="5">
        <v>41564156</v>
      </c>
      <c r="R526" s="74">
        <v>10.272267778499963</v>
      </c>
      <c r="S526" s="74"/>
      <c r="T526" s="5">
        <v>41564156</v>
      </c>
      <c r="U526" s="5">
        <v>0</v>
      </c>
      <c r="V526" s="5">
        <v>41564156</v>
      </c>
      <c r="W526" s="5">
        <v>41564156</v>
      </c>
      <c r="X526" s="5">
        <v>363060771</v>
      </c>
      <c r="Y526" s="73">
        <v>0</v>
      </c>
      <c r="Z526" s="73"/>
    </row>
    <row r="527" spans="1:26" ht="28.5" customHeight="1">
      <c r="A527" s="71" t="s">
        <v>798</v>
      </c>
      <c r="B527" s="71"/>
      <c r="C527" s="72" t="s">
        <v>100</v>
      </c>
      <c r="D527" s="72"/>
      <c r="E527" s="4" t="s">
        <v>799</v>
      </c>
      <c r="F527" s="5">
        <v>420855400</v>
      </c>
      <c r="G527" s="5">
        <v>0</v>
      </c>
      <c r="H527" s="5">
        <v>83667961</v>
      </c>
      <c r="I527" s="5">
        <v>0</v>
      </c>
      <c r="J527" s="5">
        <v>0</v>
      </c>
      <c r="K527" s="5">
        <v>337187439</v>
      </c>
      <c r="L527" s="73">
        <v>42395460</v>
      </c>
      <c r="M527" s="73"/>
      <c r="N527" s="73">
        <v>0</v>
      </c>
      <c r="O527" s="73"/>
      <c r="P527" s="5">
        <v>42395460</v>
      </c>
      <c r="Q527" s="5">
        <v>42395460</v>
      </c>
      <c r="R527" s="74">
        <v>12.573261959500218</v>
      </c>
      <c r="S527" s="74"/>
      <c r="T527" s="5">
        <v>42395460</v>
      </c>
      <c r="U527" s="5">
        <v>0</v>
      </c>
      <c r="V527" s="5">
        <v>42395460</v>
      </c>
      <c r="W527" s="5">
        <v>42395460</v>
      </c>
      <c r="X527" s="5">
        <v>294791979</v>
      </c>
      <c r="Y527" s="73">
        <v>0</v>
      </c>
      <c r="Z527" s="73"/>
    </row>
    <row r="528" spans="1:26" ht="21" customHeight="1">
      <c r="A528" s="71" t="s">
        <v>800</v>
      </c>
      <c r="B528" s="71"/>
      <c r="C528" s="72" t="s">
        <v>100</v>
      </c>
      <c r="D528" s="72"/>
      <c r="E528" s="4" t="s">
        <v>801</v>
      </c>
      <c r="F528" s="5">
        <v>3321000</v>
      </c>
      <c r="G528" s="5">
        <v>0</v>
      </c>
      <c r="H528" s="5">
        <v>0</v>
      </c>
      <c r="I528" s="5">
        <v>0</v>
      </c>
      <c r="J528" s="5">
        <v>3321000</v>
      </c>
      <c r="K528" s="5">
        <v>0</v>
      </c>
      <c r="L528" s="73">
        <v>0</v>
      </c>
      <c r="M528" s="73"/>
      <c r="N528" s="73">
        <v>0</v>
      </c>
      <c r="O528" s="73"/>
      <c r="P528" s="5">
        <v>0</v>
      </c>
      <c r="Q528" s="5">
        <v>0</v>
      </c>
      <c r="R528" s="74"/>
      <c r="S528" s="74"/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73">
        <v>0</v>
      </c>
      <c r="Z528" s="73"/>
    </row>
    <row r="529" spans="1:26" ht="21.75" customHeight="1">
      <c r="A529" s="71" t="s">
        <v>802</v>
      </c>
      <c r="B529" s="71"/>
      <c r="C529" s="72" t="s">
        <v>100</v>
      </c>
      <c r="D529" s="72"/>
      <c r="E529" s="4" t="s">
        <v>803</v>
      </c>
      <c r="F529" s="5">
        <v>448000</v>
      </c>
      <c r="G529" s="5">
        <v>0</v>
      </c>
      <c r="H529" s="5">
        <v>0</v>
      </c>
      <c r="I529" s="5">
        <v>0</v>
      </c>
      <c r="J529" s="5">
        <v>448000</v>
      </c>
      <c r="K529" s="5">
        <v>0</v>
      </c>
      <c r="L529" s="73">
        <v>0</v>
      </c>
      <c r="M529" s="73"/>
      <c r="N529" s="73">
        <v>0</v>
      </c>
      <c r="O529" s="73"/>
      <c r="P529" s="5">
        <v>0</v>
      </c>
      <c r="Q529" s="5">
        <v>0</v>
      </c>
      <c r="R529" s="74"/>
      <c r="S529" s="74"/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73">
        <v>0</v>
      </c>
      <c r="Z529" s="73"/>
    </row>
    <row r="530" spans="1:26" ht="21" customHeight="1">
      <c r="A530" s="71" t="s">
        <v>804</v>
      </c>
      <c r="B530" s="71"/>
      <c r="C530" s="72" t="s">
        <v>100</v>
      </c>
      <c r="D530" s="72"/>
      <c r="E530" s="4" t="s">
        <v>805</v>
      </c>
      <c r="F530" s="5">
        <v>104341200</v>
      </c>
      <c r="G530" s="5">
        <v>0</v>
      </c>
      <c r="H530" s="5">
        <v>104341200</v>
      </c>
      <c r="I530" s="5">
        <v>0</v>
      </c>
      <c r="J530" s="5">
        <v>0</v>
      </c>
      <c r="K530" s="5">
        <v>0</v>
      </c>
      <c r="L530" s="73">
        <v>0</v>
      </c>
      <c r="M530" s="73"/>
      <c r="N530" s="73">
        <v>0</v>
      </c>
      <c r="O530" s="73"/>
      <c r="P530" s="5">
        <v>0</v>
      </c>
      <c r="Q530" s="5">
        <v>0</v>
      </c>
      <c r="R530" s="74"/>
      <c r="S530" s="74"/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73">
        <v>0</v>
      </c>
      <c r="Z530" s="73"/>
    </row>
    <row r="531" spans="1:26" ht="21" customHeight="1">
      <c r="A531" s="71" t="s">
        <v>806</v>
      </c>
      <c r="B531" s="71"/>
      <c r="C531" s="72" t="s">
        <v>100</v>
      </c>
      <c r="D531" s="72"/>
      <c r="E531" s="4" t="s">
        <v>54</v>
      </c>
      <c r="F531" s="5">
        <v>247011778</v>
      </c>
      <c r="G531" s="5">
        <v>0</v>
      </c>
      <c r="H531" s="5">
        <v>0</v>
      </c>
      <c r="I531" s="5">
        <v>0</v>
      </c>
      <c r="J531" s="5">
        <v>33912461</v>
      </c>
      <c r="K531" s="5">
        <v>213099317</v>
      </c>
      <c r="L531" s="73">
        <v>0</v>
      </c>
      <c r="M531" s="73"/>
      <c r="N531" s="73">
        <v>0</v>
      </c>
      <c r="O531" s="73"/>
      <c r="P531" s="5">
        <v>0</v>
      </c>
      <c r="Q531" s="5">
        <v>0</v>
      </c>
      <c r="R531" s="74">
        <v>0</v>
      </c>
      <c r="S531" s="74"/>
      <c r="T531" s="5">
        <v>0</v>
      </c>
      <c r="U531" s="5">
        <v>0</v>
      </c>
      <c r="V531" s="5">
        <v>0</v>
      </c>
      <c r="W531" s="5">
        <v>0</v>
      </c>
      <c r="X531" s="5">
        <v>213099317</v>
      </c>
      <c r="Y531" s="73">
        <v>0</v>
      </c>
      <c r="Z531" s="73"/>
    </row>
    <row r="532" spans="1:26" ht="28.5" customHeight="1">
      <c r="A532" s="71" t="s">
        <v>807</v>
      </c>
      <c r="B532" s="71"/>
      <c r="C532" s="72" t="s">
        <v>100</v>
      </c>
      <c r="D532" s="72"/>
      <c r="E532" s="4" t="s">
        <v>808</v>
      </c>
      <c r="F532" s="5">
        <v>119568500</v>
      </c>
      <c r="G532" s="5">
        <v>0</v>
      </c>
      <c r="H532" s="5">
        <v>0</v>
      </c>
      <c r="I532" s="5">
        <v>0</v>
      </c>
      <c r="J532" s="5">
        <v>23813876</v>
      </c>
      <c r="K532" s="5">
        <v>95754624</v>
      </c>
      <c r="L532" s="73">
        <v>0</v>
      </c>
      <c r="M532" s="73"/>
      <c r="N532" s="73">
        <v>0</v>
      </c>
      <c r="O532" s="73"/>
      <c r="P532" s="5">
        <v>0</v>
      </c>
      <c r="Q532" s="5">
        <v>0</v>
      </c>
      <c r="R532" s="74">
        <v>0</v>
      </c>
      <c r="S532" s="74"/>
      <c r="T532" s="5">
        <v>0</v>
      </c>
      <c r="U532" s="5">
        <v>0</v>
      </c>
      <c r="V532" s="5">
        <v>0</v>
      </c>
      <c r="W532" s="5">
        <v>0</v>
      </c>
      <c r="X532" s="5">
        <v>95754624</v>
      </c>
      <c r="Y532" s="73">
        <v>0</v>
      </c>
      <c r="Z532" s="73"/>
    </row>
    <row r="533" spans="1:26" ht="21" customHeight="1">
      <c r="A533" s="71" t="s">
        <v>809</v>
      </c>
      <c r="B533" s="71"/>
      <c r="C533" s="72" t="s">
        <v>100</v>
      </c>
      <c r="D533" s="72"/>
      <c r="E533" s="4" t="s">
        <v>810</v>
      </c>
      <c r="F533" s="5">
        <v>28206700</v>
      </c>
      <c r="G533" s="5">
        <v>0</v>
      </c>
      <c r="H533" s="5">
        <v>0</v>
      </c>
      <c r="I533" s="5">
        <v>0</v>
      </c>
      <c r="J533" s="5">
        <v>5857979</v>
      </c>
      <c r="K533" s="5">
        <v>22348721</v>
      </c>
      <c r="L533" s="73">
        <v>22348721</v>
      </c>
      <c r="M533" s="73"/>
      <c r="N533" s="73">
        <v>0</v>
      </c>
      <c r="O533" s="73"/>
      <c r="P533" s="5">
        <v>22348721</v>
      </c>
      <c r="Q533" s="5">
        <v>22348721</v>
      </c>
      <c r="R533" s="74">
        <v>100</v>
      </c>
      <c r="S533" s="74"/>
      <c r="T533" s="5">
        <v>22348721</v>
      </c>
      <c r="U533" s="5">
        <v>0</v>
      </c>
      <c r="V533" s="5">
        <v>22348721</v>
      </c>
      <c r="W533" s="5">
        <v>22348721</v>
      </c>
      <c r="X533" s="5">
        <v>0</v>
      </c>
      <c r="Y533" s="73">
        <v>0</v>
      </c>
      <c r="Z533" s="73"/>
    </row>
    <row r="534" spans="1:26" ht="21" customHeight="1">
      <c r="A534" s="71" t="s">
        <v>811</v>
      </c>
      <c r="B534" s="71"/>
      <c r="C534" s="72" t="s">
        <v>100</v>
      </c>
      <c r="D534" s="72"/>
      <c r="E534" s="4" t="s">
        <v>812</v>
      </c>
      <c r="F534" s="5">
        <v>0</v>
      </c>
      <c r="G534" s="5">
        <v>0</v>
      </c>
      <c r="H534" s="5">
        <v>0</v>
      </c>
      <c r="I534" s="5">
        <v>26239465</v>
      </c>
      <c r="J534" s="5">
        <v>0</v>
      </c>
      <c r="K534" s="5">
        <v>26239465</v>
      </c>
      <c r="L534" s="73">
        <v>0</v>
      </c>
      <c r="M534" s="73"/>
      <c r="N534" s="73">
        <v>0</v>
      </c>
      <c r="O534" s="73"/>
      <c r="P534" s="5">
        <v>0</v>
      </c>
      <c r="Q534" s="5">
        <v>0</v>
      </c>
      <c r="R534" s="74">
        <v>0</v>
      </c>
      <c r="S534" s="74"/>
      <c r="T534" s="5">
        <v>0</v>
      </c>
      <c r="U534" s="5">
        <v>0</v>
      </c>
      <c r="V534" s="5">
        <v>0</v>
      </c>
      <c r="W534" s="5">
        <v>0</v>
      </c>
      <c r="X534" s="5">
        <v>26239465</v>
      </c>
      <c r="Y534" s="73">
        <v>0</v>
      </c>
      <c r="Z534" s="73"/>
    </row>
    <row r="535" spans="1:26" ht="28.5" customHeight="1">
      <c r="A535" s="71" t="s">
        <v>813</v>
      </c>
      <c r="B535" s="71"/>
      <c r="C535" s="72"/>
      <c r="D535" s="72"/>
      <c r="E535" s="4" t="s">
        <v>814</v>
      </c>
      <c r="F535" s="5">
        <v>60318063456</v>
      </c>
      <c r="G535" s="5">
        <v>0</v>
      </c>
      <c r="H535" s="5">
        <v>7098253905</v>
      </c>
      <c r="I535" s="5">
        <v>3870530501</v>
      </c>
      <c r="J535" s="5">
        <v>3153835137</v>
      </c>
      <c r="K535" s="5">
        <v>53936504915</v>
      </c>
      <c r="L535" s="73">
        <v>4727128309</v>
      </c>
      <c r="M535" s="73"/>
      <c r="N535" s="73">
        <v>0</v>
      </c>
      <c r="O535" s="73"/>
      <c r="P535" s="5">
        <v>4727128309</v>
      </c>
      <c r="Q535" s="5">
        <v>4727128309</v>
      </c>
      <c r="R535" s="74">
        <v>8.764246620075976</v>
      </c>
      <c r="S535" s="74"/>
      <c r="T535" s="5">
        <v>4727128309</v>
      </c>
      <c r="U535" s="5">
        <v>0</v>
      </c>
      <c r="V535" s="5">
        <v>4401993209</v>
      </c>
      <c r="W535" s="5">
        <v>4401993209</v>
      </c>
      <c r="X535" s="5">
        <v>49209376606</v>
      </c>
      <c r="Y535" s="73">
        <v>325135100</v>
      </c>
      <c r="Z535" s="73"/>
    </row>
    <row r="536" spans="1:26" ht="21" customHeight="1">
      <c r="A536" s="71" t="s">
        <v>815</v>
      </c>
      <c r="B536" s="71"/>
      <c r="C536" s="72" t="s">
        <v>100</v>
      </c>
      <c r="D536" s="72"/>
      <c r="E536" s="4" t="s">
        <v>775</v>
      </c>
      <c r="F536" s="5">
        <v>33119525990</v>
      </c>
      <c r="G536" s="5">
        <v>0</v>
      </c>
      <c r="H536" s="5">
        <v>5684565083</v>
      </c>
      <c r="I536" s="5">
        <v>0</v>
      </c>
      <c r="J536" s="5">
        <v>0</v>
      </c>
      <c r="K536" s="5">
        <v>27434960907</v>
      </c>
      <c r="L536" s="73">
        <v>2703541527</v>
      </c>
      <c r="M536" s="73"/>
      <c r="N536" s="73">
        <v>0</v>
      </c>
      <c r="O536" s="73"/>
      <c r="P536" s="5">
        <v>2703541527</v>
      </c>
      <c r="Q536" s="5">
        <v>2703541527</v>
      </c>
      <c r="R536" s="74">
        <v>9.854366245188249</v>
      </c>
      <c r="S536" s="74"/>
      <c r="T536" s="5">
        <v>2703541527</v>
      </c>
      <c r="U536" s="5">
        <v>0</v>
      </c>
      <c r="V536" s="5">
        <v>2703541527</v>
      </c>
      <c r="W536" s="5">
        <v>2703541527</v>
      </c>
      <c r="X536" s="5">
        <v>24731419380</v>
      </c>
      <c r="Y536" s="73">
        <v>0</v>
      </c>
      <c r="Z536" s="73"/>
    </row>
    <row r="537" spans="1:26" ht="21" customHeight="1">
      <c r="A537" s="71" t="s">
        <v>816</v>
      </c>
      <c r="B537" s="71"/>
      <c r="C537" s="72" t="s">
        <v>100</v>
      </c>
      <c r="D537" s="72"/>
      <c r="E537" s="4" t="s">
        <v>777</v>
      </c>
      <c r="F537" s="5">
        <v>6109300</v>
      </c>
      <c r="G537" s="5">
        <v>0</v>
      </c>
      <c r="H537" s="5">
        <v>0</v>
      </c>
      <c r="I537" s="5">
        <v>0</v>
      </c>
      <c r="J537" s="5">
        <v>4756053</v>
      </c>
      <c r="K537" s="5">
        <v>1353247</v>
      </c>
      <c r="L537" s="73">
        <v>0</v>
      </c>
      <c r="M537" s="73"/>
      <c r="N537" s="73">
        <v>0</v>
      </c>
      <c r="O537" s="73"/>
      <c r="P537" s="5">
        <v>0</v>
      </c>
      <c r="Q537" s="5">
        <v>0</v>
      </c>
      <c r="R537" s="74">
        <v>0</v>
      </c>
      <c r="S537" s="74"/>
      <c r="T537" s="5">
        <v>0</v>
      </c>
      <c r="U537" s="5">
        <v>0</v>
      </c>
      <c r="V537" s="5">
        <v>0</v>
      </c>
      <c r="W537" s="5">
        <v>0</v>
      </c>
      <c r="X537" s="5">
        <v>1353247</v>
      </c>
      <c r="Y537" s="73">
        <v>0</v>
      </c>
      <c r="Z537" s="73"/>
    </row>
    <row r="538" spans="1:26" ht="21" customHeight="1">
      <c r="A538" s="71" t="s">
        <v>817</v>
      </c>
      <c r="B538" s="71"/>
      <c r="C538" s="72" t="s">
        <v>100</v>
      </c>
      <c r="D538" s="72"/>
      <c r="E538" s="4" t="s">
        <v>779</v>
      </c>
      <c r="F538" s="5">
        <v>1459522700</v>
      </c>
      <c r="G538" s="5">
        <v>0</v>
      </c>
      <c r="H538" s="5">
        <v>529754538</v>
      </c>
      <c r="I538" s="5">
        <v>0</v>
      </c>
      <c r="J538" s="5">
        <v>164330329</v>
      </c>
      <c r="K538" s="5">
        <v>765437833</v>
      </c>
      <c r="L538" s="73">
        <v>0</v>
      </c>
      <c r="M538" s="73"/>
      <c r="N538" s="73">
        <v>0</v>
      </c>
      <c r="O538" s="73"/>
      <c r="P538" s="5">
        <v>0</v>
      </c>
      <c r="Q538" s="5">
        <v>0</v>
      </c>
      <c r="R538" s="74">
        <v>0</v>
      </c>
      <c r="S538" s="74"/>
      <c r="T538" s="5">
        <v>0</v>
      </c>
      <c r="U538" s="5">
        <v>0</v>
      </c>
      <c r="V538" s="5">
        <v>0</v>
      </c>
      <c r="W538" s="5">
        <v>0</v>
      </c>
      <c r="X538" s="5">
        <v>765437833</v>
      </c>
      <c r="Y538" s="73">
        <v>0</v>
      </c>
      <c r="Z538" s="73"/>
    </row>
    <row r="539" spans="1:26" ht="21" customHeight="1">
      <c r="A539" s="71" t="s">
        <v>818</v>
      </c>
      <c r="B539" s="71"/>
      <c r="C539" s="72" t="s">
        <v>100</v>
      </c>
      <c r="D539" s="72"/>
      <c r="E539" s="4" t="s">
        <v>52</v>
      </c>
      <c r="F539" s="5">
        <v>12911000</v>
      </c>
      <c r="G539" s="5">
        <v>0</v>
      </c>
      <c r="H539" s="5">
        <v>0</v>
      </c>
      <c r="I539" s="5">
        <v>0</v>
      </c>
      <c r="J539" s="5">
        <v>4099138</v>
      </c>
      <c r="K539" s="5">
        <v>8811862</v>
      </c>
      <c r="L539" s="73">
        <v>857120</v>
      </c>
      <c r="M539" s="73"/>
      <c r="N539" s="73">
        <v>0</v>
      </c>
      <c r="O539" s="73"/>
      <c r="P539" s="5">
        <v>857120</v>
      </c>
      <c r="Q539" s="5">
        <v>857120</v>
      </c>
      <c r="R539" s="74">
        <v>9.726888596303484</v>
      </c>
      <c r="S539" s="74"/>
      <c r="T539" s="5">
        <v>857120</v>
      </c>
      <c r="U539" s="5">
        <v>0</v>
      </c>
      <c r="V539" s="5">
        <v>857120</v>
      </c>
      <c r="W539" s="5">
        <v>857120</v>
      </c>
      <c r="X539" s="5">
        <v>7954742</v>
      </c>
      <c r="Y539" s="73">
        <v>0</v>
      </c>
      <c r="Z539" s="73"/>
    </row>
    <row r="540" spans="1:26" ht="21" customHeight="1">
      <c r="A540" s="71" t="s">
        <v>819</v>
      </c>
      <c r="B540" s="71"/>
      <c r="C540" s="72" t="s">
        <v>100</v>
      </c>
      <c r="D540" s="72"/>
      <c r="E540" s="4" t="s">
        <v>56</v>
      </c>
      <c r="F540" s="5">
        <v>10796600</v>
      </c>
      <c r="G540" s="5">
        <v>0</v>
      </c>
      <c r="H540" s="5">
        <v>0</v>
      </c>
      <c r="I540" s="5">
        <v>0</v>
      </c>
      <c r="J540" s="5">
        <v>2901013</v>
      </c>
      <c r="K540" s="5">
        <v>7895587</v>
      </c>
      <c r="L540" s="73">
        <v>733572</v>
      </c>
      <c r="M540" s="73"/>
      <c r="N540" s="73">
        <v>0</v>
      </c>
      <c r="O540" s="73"/>
      <c r="P540" s="5">
        <v>733572</v>
      </c>
      <c r="Q540" s="5">
        <v>733572</v>
      </c>
      <c r="R540" s="74">
        <v>9.290911492711054</v>
      </c>
      <c r="S540" s="74"/>
      <c r="T540" s="5">
        <v>733572</v>
      </c>
      <c r="U540" s="5">
        <v>0</v>
      </c>
      <c r="V540" s="5">
        <v>733572</v>
      </c>
      <c r="W540" s="5">
        <v>733572</v>
      </c>
      <c r="X540" s="5">
        <v>7162015</v>
      </c>
      <c r="Y540" s="73">
        <v>0</v>
      </c>
      <c r="Z540" s="73"/>
    </row>
    <row r="541" spans="1:26" ht="21" customHeight="1">
      <c r="A541" s="71" t="s">
        <v>820</v>
      </c>
      <c r="B541" s="71"/>
      <c r="C541" s="72" t="s">
        <v>100</v>
      </c>
      <c r="D541" s="72"/>
      <c r="E541" s="4" t="s">
        <v>50</v>
      </c>
      <c r="F541" s="5">
        <v>2591954300</v>
      </c>
      <c r="G541" s="5">
        <v>0</v>
      </c>
      <c r="H541" s="5">
        <v>0</v>
      </c>
      <c r="I541" s="5">
        <v>2369393852</v>
      </c>
      <c r="J541" s="5">
        <v>0</v>
      </c>
      <c r="K541" s="5">
        <v>4961348152</v>
      </c>
      <c r="L541" s="73">
        <v>625912253</v>
      </c>
      <c r="M541" s="73"/>
      <c r="N541" s="73">
        <v>0</v>
      </c>
      <c r="O541" s="73"/>
      <c r="P541" s="5">
        <v>625912253</v>
      </c>
      <c r="Q541" s="5">
        <v>625912253</v>
      </c>
      <c r="R541" s="74">
        <v>12.615769621966251</v>
      </c>
      <c r="S541" s="74"/>
      <c r="T541" s="5">
        <v>625912253</v>
      </c>
      <c r="U541" s="5">
        <v>0</v>
      </c>
      <c r="V541" s="5">
        <v>625912253</v>
      </c>
      <c r="W541" s="5">
        <v>625912253</v>
      </c>
      <c r="X541" s="5">
        <v>4335435899</v>
      </c>
      <c r="Y541" s="73">
        <v>0</v>
      </c>
      <c r="Z541" s="73"/>
    </row>
    <row r="542" spans="1:26" ht="21" customHeight="1">
      <c r="A542" s="71" t="s">
        <v>821</v>
      </c>
      <c r="B542" s="71"/>
      <c r="C542" s="72" t="s">
        <v>100</v>
      </c>
      <c r="D542" s="72"/>
      <c r="E542" s="4" t="s">
        <v>46</v>
      </c>
      <c r="F542" s="5">
        <v>1705635600</v>
      </c>
      <c r="G542" s="5">
        <v>0</v>
      </c>
      <c r="H542" s="5">
        <v>0</v>
      </c>
      <c r="I542" s="5">
        <v>0</v>
      </c>
      <c r="J542" s="5">
        <v>177473767</v>
      </c>
      <c r="K542" s="5">
        <v>1528161833</v>
      </c>
      <c r="L542" s="73">
        <v>0</v>
      </c>
      <c r="M542" s="73"/>
      <c r="N542" s="73">
        <v>0</v>
      </c>
      <c r="O542" s="73"/>
      <c r="P542" s="5">
        <v>0</v>
      </c>
      <c r="Q542" s="5">
        <v>0</v>
      </c>
      <c r="R542" s="74">
        <v>0</v>
      </c>
      <c r="S542" s="74"/>
      <c r="T542" s="5">
        <v>0</v>
      </c>
      <c r="U542" s="5">
        <v>0</v>
      </c>
      <c r="V542" s="5">
        <v>0</v>
      </c>
      <c r="W542" s="5">
        <v>0</v>
      </c>
      <c r="X542" s="5">
        <v>1528161833</v>
      </c>
      <c r="Y542" s="73">
        <v>0</v>
      </c>
      <c r="Z542" s="73"/>
    </row>
    <row r="543" spans="1:26" ht="21.75" customHeight="1">
      <c r="A543" s="71" t="s">
        <v>822</v>
      </c>
      <c r="B543" s="71"/>
      <c r="C543" s="72" t="s">
        <v>100</v>
      </c>
      <c r="D543" s="72"/>
      <c r="E543" s="4" t="s">
        <v>48</v>
      </c>
      <c r="F543" s="5">
        <v>2068557100</v>
      </c>
      <c r="G543" s="5">
        <v>0</v>
      </c>
      <c r="H543" s="5">
        <v>0</v>
      </c>
      <c r="I543" s="5">
        <v>1086278152</v>
      </c>
      <c r="J543" s="5">
        <v>0</v>
      </c>
      <c r="K543" s="5">
        <v>3154835252</v>
      </c>
      <c r="L543" s="73">
        <v>1249593</v>
      </c>
      <c r="M543" s="73"/>
      <c r="N543" s="73">
        <v>0</v>
      </c>
      <c r="O543" s="73"/>
      <c r="P543" s="5">
        <v>1249593</v>
      </c>
      <c r="Q543" s="5">
        <v>1249593</v>
      </c>
      <c r="R543" s="74">
        <v>0.03960881948456179</v>
      </c>
      <c r="S543" s="74"/>
      <c r="T543" s="5">
        <v>1249593</v>
      </c>
      <c r="U543" s="5">
        <v>0</v>
      </c>
      <c r="V543" s="5">
        <v>1249593</v>
      </c>
      <c r="W543" s="5">
        <v>1249593</v>
      </c>
      <c r="X543" s="5">
        <v>3153585659</v>
      </c>
      <c r="Y543" s="73">
        <v>0</v>
      </c>
      <c r="Z543" s="73"/>
    </row>
    <row r="544" spans="1:26" ht="27.75" customHeight="1">
      <c r="A544" s="71" t="s">
        <v>823</v>
      </c>
      <c r="B544" s="71"/>
      <c r="C544" s="72" t="s">
        <v>100</v>
      </c>
      <c r="D544" s="72"/>
      <c r="E544" s="4" t="s">
        <v>371</v>
      </c>
      <c r="F544" s="5">
        <v>1832821400</v>
      </c>
      <c r="G544" s="5">
        <v>0</v>
      </c>
      <c r="H544" s="5">
        <v>0</v>
      </c>
      <c r="I544" s="5">
        <v>0</v>
      </c>
      <c r="J544" s="5">
        <v>228979867</v>
      </c>
      <c r="K544" s="5">
        <v>1603841533</v>
      </c>
      <c r="L544" s="73">
        <v>144362100</v>
      </c>
      <c r="M544" s="73"/>
      <c r="N544" s="73">
        <v>0</v>
      </c>
      <c r="O544" s="73"/>
      <c r="P544" s="5">
        <v>144362100</v>
      </c>
      <c r="Q544" s="5">
        <v>144362100</v>
      </c>
      <c r="R544" s="74">
        <v>9.001020177471611</v>
      </c>
      <c r="S544" s="74"/>
      <c r="T544" s="5">
        <v>144362100</v>
      </c>
      <c r="U544" s="5">
        <v>0</v>
      </c>
      <c r="V544" s="5">
        <v>0</v>
      </c>
      <c r="W544" s="5">
        <v>0</v>
      </c>
      <c r="X544" s="5">
        <v>1459479433</v>
      </c>
      <c r="Y544" s="73">
        <v>144362100</v>
      </c>
      <c r="Z544" s="73"/>
    </row>
    <row r="545" spans="1:26" ht="21" customHeight="1">
      <c r="A545" s="71" t="s">
        <v>824</v>
      </c>
      <c r="B545" s="71"/>
      <c r="C545" s="72" t="s">
        <v>100</v>
      </c>
      <c r="D545" s="72"/>
      <c r="E545" s="4" t="s">
        <v>785</v>
      </c>
      <c r="F545" s="5">
        <v>229102700</v>
      </c>
      <c r="G545" s="5">
        <v>0</v>
      </c>
      <c r="H545" s="5">
        <v>0</v>
      </c>
      <c r="I545" s="5">
        <v>0</v>
      </c>
      <c r="J545" s="5">
        <v>28008360</v>
      </c>
      <c r="K545" s="5">
        <v>201094340</v>
      </c>
      <c r="L545" s="73">
        <v>18155600</v>
      </c>
      <c r="M545" s="73"/>
      <c r="N545" s="73">
        <v>0</v>
      </c>
      <c r="O545" s="73"/>
      <c r="P545" s="5">
        <v>18155600</v>
      </c>
      <c r="Q545" s="5">
        <v>18155600</v>
      </c>
      <c r="R545" s="74">
        <v>9.028399307509103</v>
      </c>
      <c r="S545" s="74"/>
      <c r="T545" s="5">
        <v>18155600</v>
      </c>
      <c r="U545" s="5">
        <v>0</v>
      </c>
      <c r="V545" s="5">
        <v>0</v>
      </c>
      <c r="W545" s="5">
        <v>0</v>
      </c>
      <c r="X545" s="5">
        <v>182938740</v>
      </c>
      <c r="Y545" s="73">
        <v>18155600</v>
      </c>
      <c r="Z545" s="73"/>
    </row>
    <row r="546" spans="1:26" ht="21.75" customHeight="1">
      <c r="A546" s="71" t="s">
        <v>825</v>
      </c>
      <c r="B546" s="71"/>
      <c r="C546" s="72" t="s">
        <v>100</v>
      </c>
      <c r="D546" s="72"/>
      <c r="E546" s="4" t="s">
        <v>787</v>
      </c>
      <c r="F546" s="5">
        <v>229102700</v>
      </c>
      <c r="G546" s="5">
        <v>0</v>
      </c>
      <c r="H546" s="5">
        <v>0</v>
      </c>
      <c r="I546" s="5">
        <v>0</v>
      </c>
      <c r="J546" s="5">
        <v>28008360</v>
      </c>
      <c r="K546" s="5">
        <v>201094340</v>
      </c>
      <c r="L546" s="73">
        <v>18155600</v>
      </c>
      <c r="M546" s="73"/>
      <c r="N546" s="73">
        <v>0</v>
      </c>
      <c r="O546" s="73"/>
      <c r="P546" s="5">
        <v>18155600</v>
      </c>
      <c r="Q546" s="5">
        <v>18155600</v>
      </c>
      <c r="R546" s="74">
        <v>9.028399307509103</v>
      </c>
      <c r="S546" s="74"/>
      <c r="T546" s="5">
        <v>18155600</v>
      </c>
      <c r="U546" s="5">
        <v>0</v>
      </c>
      <c r="V546" s="5">
        <v>0</v>
      </c>
      <c r="W546" s="5">
        <v>0</v>
      </c>
      <c r="X546" s="5">
        <v>182938740</v>
      </c>
      <c r="Y546" s="73">
        <v>18155600</v>
      </c>
      <c r="Z546" s="73"/>
    </row>
    <row r="547" spans="1:26" ht="21" customHeight="1">
      <c r="A547" s="71" t="s">
        <v>826</v>
      </c>
      <c r="B547" s="71"/>
      <c r="C547" s="72" t="s">
        <v>100</v>
      </c>
      <c r="D547" s="72"/>
      <c r="E547" s="4" t="s">
        <v>791</v>
      </c>
      <c r="F547" s="5">
        <v>1374616100</v>
      </c>
      <c r="G547" s="5">
        <v>0</v>
      </c>
      <c r="H547" s="5">
        <v>0</v>
      </c>
      <c r="I547" s="5">
        <v>0</v>
      </c>
      <c r="J547" s="5">
        <v>171609574</v>
      </c>
      <c r="K547" s="5">
        <v>1203006526</v>
      </c>
      <c r="L547" s="73">
        <v>108299900</v>
      </c>
      <c r="M547" s="73"/>
      <c r="N547" s="73">
        <v>0</v>
      </c>
      <c r="O547" s="73"/>
      <c r="P547" s="5">
        <v>108299900</v>
      </c>
      <c r="Q547" s="5">
        <v>108299900</v>
      </c>
      <c r="R547" s="74">
        <v>9.002436616873348</v>
      </c>
      <c r="S547" s="74"/>
      <c r="T547" s="5">
        <v>108299900</v>
      </c>
      <c r="U547" s="5">
        <v>0</v>
      </c>
      <c r="V547" s="5">
        <v>0</v>
      </c>
      <c r="W547" s="5">
        <v>0</v>
      </c>
      <c r="X547" s="5">
        <v>1094706626</v>
      </c>
      <c r="Y547" s="73">
        <v>108299900</v>
      </c>
      <c r="Z547" s="73"/>
    </row>
    <row r="548" spans="1:26" ht="21" customHeight="1">
      <c r="A548" s="71" t="s">
        <v>827</v>
      </c>
      <c r="B548" s="71"/>
      <c r="C548" s="72" t="s">
        <v>100</v>
      </c>
      <c r="D548" s="72"/>
      <c r="E548" s="4" t="s">
        <v>793</v>
      </c>
      <c r="F548" s="5">
        <v>489351241</v>
      </c>
      <c r="G548" s="5">
        <v>0</v>
      </c>
      <c r="H548" s="5">
        <v>0</v>
      </c>
      <c r="I548" s="5">
        <v>0</v>
      </c>
      <c r="J548" s="5">
        <v>489351241</v>
      </c>
      <c r="K548" s="5">
        <v>0</v>
      </c>
      <c r="L548" s="73">
        <v>0</v>
      </c>
      <c r="M548" s="73"/>
      <c r="N548" s="73">
        <v>0</v>
      </c>
      <c r="O548" s="73"/>
      <c r="P548" s="5">
        <v>0</v>
      </c>
      <c r="Q548" s="5">
        <v>0</v>
      </c>
      <c r="R548" s="74"/>
      <c r="S548" s="74"/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73">
        <v>0</v>
      </c>
      <c r="Z548" s="73"/>
    </row>
    <row r="549" spans="1:26" ht="21" customHeight="1">
      <c r="A549" s="71" t="s">
        <v>828</v>
      </c>
      <c r="B549" s="71"/>
      <c r="C549" s="72" t="s">
        <v>100</v>
      </c>
      <c r="D549" s="72"/>
      <c r="E549" s="4" t="s">
        <v>829</v>
      </c>
      <c r="F549" s="5">
        <v>5040000</v>
      </c>
      <c r="G549" s="5">
        <v>0</v>
      </c>
      <c r="H549" s="5">
        <v>0</v>
      </c>
      <c r="I549" s="5">
        <v>0</v>
      </c>
      <c r="J549" s="5">
        <v>5040000</v>
      </c>
      <c r="K549" s="5">
        <v>0</v>
      </c>
      <c r="L549" s="73">
        <v>0</v>
      </c>
      <c r="M549" s="73"/>
      <c r="N549" s="73">
        <v>0</v>
      </c>
      <c r="O549" s="73"/>
      <c r="P549" s="5">
        <v>0</v>
      </c>
      <c r="Q549" s="5">
        <v>0</v>
      </c>
      <c r="R549" s="74"/>
      <c r="S549" s="74"/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73">
        <v>0</v>
      </c>
      <c r="Z549" s="73"/>
    </row>
    <row r="550" spans="1:26" ht="21" customHeight="1">
      <c r="A550" s="71" t="s">
        <v>830</v>
      </c>
      <c r="B550" s="71"/>
      <c r="C550" s="72" t="s">
        <v>100</v>
      </c>
      <c r="D550" s="72"/>
      <c r="E550" s="4" t="s">
        <v>795</v>
      </c>
      <c r="F550" s="5">
        <v>3322545900</v>
      </c>
      <c r="G550" s="5">
        <v>0</v>
      </c>
      <c r="H550" s="5">
        <v>0</v>
      </c>
      <c r="I550" s="5">
        <v>0</v>
      </c>
      <c r="J550" s="5">
        <v>314395717</v>
      </c>
      <c r="K550" s="5">
        <v>3008150183</v>
      </c>
      <c r="L550" s="73">
        <v>289517826</v>
      </c>
      <c r="M550" s="73"/>
      <c r="N550" s="73">
        <v>0</v>
      </c>
      <c r="O550" s="73"/>
      <c r="P550" s="5">
        <v>289517826</v>
      </c>
      <c r="Q550" s="5">
        <v>289517826</v>
      </c>
      <c r="R550" s="74">
        <v>9.624447198020764</v>
      </c>
      <c r="S550" s="74"/>
      <c r="T550" s="5">
        <v>289517826</v>
      </c>
      <c r="U550" s="5">
        <v>0</v>
      </c>
      <c r="V550" s="5">
        <v>289517826</v>
      </c>
      <c r="W550" s="5">
        <v>289517826</v>
      </c>
      <c r="X550" s="5">
        <v>2718632357</v>
      </c>
      <c r="Y550" s="73">
        <v>0</v>
      </c>
      <c r="Z550" s="73"/>
    </row>
    <row r="551" spans="1:26" ht="28.5" customHeight="1">
      <c r="A551" s="71" t="s">
        <v>831</v>
      </c>
      <c r="B551" s="71"/>
      <c r="C551" s="72" t="s">
        <v>100</v>
      </c>
      <c r="D551" s="72"/>
      <c r="E551" s="4" t="s">
        <v>797</v>
      </c>
      <c r="F551" s="5">
        <v>3709821800</v>
      </c>
      <c r="G551" s="5">
        <v>0</v>
      </c>
      <c r="H551" s="5">
        <v>472822385</v>
      </c>
      <c r="I551" s="5">
        <v>0</v>
      </c>
      <c r="J551" s="5">
        <v>0</v>
      </c>
      <c r="K551" s="5">
        <v>3236999415</v>
      </c>
      <c r="L551" s="73">
        <v>302749070</v>
      </c>
      <c r="M551" s="73"/>
      <c r="N551" s="73">
        <v>0</v>
      </c>
      <c r="O551" s="73"/>
      <c r="P551" s="5">
        <v>302749070</v>
      </c>
      <c r="Q551" s="5">
        <v>302749070</v>
      </c>
      <c r="R551" s="74">
        <v>9.352768758532505</v>
      </c>
      <c r="S551" s="74"/>
      <c r="T551" s="5">
        <v>302749070</v>
      </c>
      <c r="U551" s="5">
        <v>0</v>
      </c>
      <c r="V551" s="5">
        <v>302749070</v>
      </c>
      <c r="W551" s="5">
        <v>302749070</v>
      </c>
      <c r="X551" s="5">
        <v>2934250345</v>
      </c>
      <c r="Y551" s="73">
        <v>0</v>
      </c>
      <c r="Z551" s="73"/>
    </row>
    <row r="552" spans="1:26" ht="28.5" customHeight="1">
      <c r="A552" s="71" t="s">
        <v>832</v>
      </c>
      <c r="B552" s="71"/>
      <c r="C552" s="72" t="s">
        <v>100</v>
      </c>
      <c r="D552" s="72"/>
      <c r="E552" s="4" t="s">
        <v>799</v>
      </c>
      <c r="F552" s="5">
        <v>3176048900</v>
      </c>
      <c r="G552" s="5">
        <v>0</v>
      </c>
      <c r="H552" s="5">
        <v>411111899</v>
      </c>
      <c r="I552" s="5">
        <v>0</v>
      </c>
      <c r="J552" s="5">
        <v>0</v>
      </c>
      <c r="K552" s="5">
        <v>2764937001</v>
      </c>
      <c r="L552" s="73">
        <v>306496182</v>
      </c>
      <c r="M552" s="73"/>
      <c r="N552" s="73">
        <v>0</v>
      </c>
      <c r="O552" s="73"/>
      <c r="P552" s="5">
        <v>306496182</v>
      </c>
      <c r="Q552" s="5">
        <v>306496182</v>
      </c>
      <c r="R552" s="74">
        <v>11.085105443239717</v>
      </c>
      <c r="S552" s="74"/>
      <c r="T552" s="5">
        <v>306496182</v>
      </c>
      <c r="U552" s="5">
        <v>0</v>
      </c>
      <c r="V552" s="5">
        <v>306496182</v>
      </c>
      <c r="W552" s="5">
        <v>306496182</v>
      </c>
      <c r="X552" s="5">
        <v>2458440819</v>
      </c>
      <c r="Y552" s="73">
        <v>0</v>
      </c>
      <c r="Z552" s="73"/>
    </row>
    <row r="553" spans="1:26" ht="21" customHeight="1">
      <c r="A553" s="71" t="s">
        <v>833</v>
      </c>
      <c r="B553" s="71"/>
      <c r="C553" s="72" t="s">
        <v>100</v>
      </c>
      <c r="D553" s="72"/>
      <c r="E553" s="4" t="s">
        <v>801</v>
      </c>
      <c r="F553" s="5">
        <v>14521000</v>
      </c>
      <c r="G553" s="5">
        <v>0</v>
      </c>
      <c r="H553" s="5">
        <v>0</v>
      </c>
      <c r="I553" s="5">
        <v>8858243</v>
      </c>
      <c r="J553" s="5">
        <v>0</v>
      </c>
      <c r="K553" s="5">
        <v>23379243</v>
      </c>
      <c r="L553" s="73">
        <v>0</v>
      </c>
      <c r="M553" s="73"/>
      <c r="N553" s="73">
        <v>0</v>
      </c>
      <c r="O553" s="73"/>
      <c r="P553" s="5">
        <v>0</v>
      </c>
      <c r="Q553" s="5">
        <v>0</v>
      </c>
      <c r="R553" s="74">
        <v>0</v>
      </c>
      <c r="S553" s="74"/>
      <c r="T553" s="5">
        <v>0</v>
      </c>
      <c r="U553" s="5">
        <v>0</v>
      </c>
      <c r="V553" s="5">
        <v>0</v>
      </c>
      <c r="W553" s="5">
        <v>0</v>
      </c>
      <c r="X553" s="5">
        <v>23379243</v>
      </c>
      <c r="Y553" s="73">
        <v>0</v>
      </c>
      <c r="Z553" s="73"/>
    </row>
    <row r="554" spans="1:26" ht="21" customHeight="1">
      <c r="A554" s="71" t="s">
        <v>834</v>
      </c>
      <c r="B554" s="71"/>
      <c r="C554" s="72" t="s">
        <v>100</v>
      </c>
      <c r="D554" s="72"/>
      <c r="E554" s="4" t="s">
        <v>803</v>
      </c>
      <c r="F554" s="5">
        <v>448000</v>
      </c>
      <c r="G554" s="5">
        <v>0</v>
      </c>
      <c r="H554" s="5">
        <v>0</v>
      </c>
      <c r="I554" s="5">
        <v>0</v>
      </c>
      <c r="J554" s="5">
        <v>448000</v>
      </c>
      <c r="K554" s="5">
        <v>0</v>
      </c>
      <c r="L554" s="73">
        <v>0</v>
      </c>
      <c r="M554" s="73"/>
      <c r="N554" s="73">
        <v>0</v>
      </c>
      <c r="O554" s="73"/>
      <c r="P554" s="5">
        <v>0</v>
      </c>
      <c r="Q554" s="5">
        <v>0</v>
      </c>
      <c r="R554" s="74"/>
      <c r="S554" s="74"/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73">
        <v>0</v>
      </c>
      <c r="Z554" s="73"/>
    </row>
    <row r="555" spans="1:26" ht="21" customHeight="1">
      <c r="A555" s="71" t="s">
        <v>835</v>
      </c>
      <c r="B555" s="71"/>
      <c r="C555" s="72" t="s">
        <v>100</v>
      </c>
      <c r="D555" s="72"/>
      <c r="E555" s="4" t="s">
        <v>805</v>
      </c>
      <c r="F555" s="5">
        <v>708076500</v>
      </c>
      <c r="G555" s="5">
        <v>0</v>
      </c>
      <c r="H555" s="5">
        <v>0</v>
      </c>
      <c r="I555" s="5">
        <v>0</v>
      </c>
      <c r="J555" s="5">
        <v>708076500</v>
      </c>
      <c r="K555" s="5">
        <v>0</v>
      </c>
      <c r="L555" s="73">
        <v>0</v>
      </c>
      <c r="M555" s="73"/>
      <c r="N555" s="73">
        <v>0</v>
      </c>
      <c r="O555" s="73"/>
      <c r="P555" s="5">
        <v>0</v>
      </c>
      <c r="Q555" s="5">
        <v>0</v>
      </c>
      <c r="R555" s="74"/>
      <c r="S555" s="74"/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73">
        <v>0</v>
      </c>
      <c r="Z555" s="73"/>
    </row>
    <row r="556" spans="1:26" ht="36.75" customHeight="1">
      <c r="A556" s="71" t="s">
        <v>836</v>
      </c>
      <c r="B556" s="71"/>
      <c r="C556" s="72" t="s">
        <v>100</v>
      </c>
      <c r="D556" s="72"/>
      <c r="E556" s="4" t="s">
        <v>789</v>
      </c>
      <c r="F556" s="5">
        <v>458205400</v>
      </c>
      <c r="G556" s="5">
        <v>0</v>
      </c>
      <c r="H556" s="5">
        <v>0</v>
      </c>
      <c r="I556" s="5">
        <v>0</v>
      </c>
      <c r="J556" s="5">
        <v>56732107</v>
      </c>
      <c r="K556" s="5">
        <v>401473293</v>
      </c>
      <c r="L556" s="73">
        <v>36161900</v>
      </c>
      <c r="M556" s="73"/>
      <c r="N556" s="73">
        <v>0</v>
      </c>
      <c r="O556" s="73"/>
      <c r="P556" s="5">
        <v>36161900</v>
      </c>
      <c r="Q556" s="5">
        <v>36161900</v>
      </c>
      <c r="R556" s="74">
        <v>9.00729902349943</v>
      </c>
      <c r="S556" s="74"/>
      <c r="T556" s="5">
        <v>36161900</v>
      </c>
      <c r="U556" s="5">
        <v>0</v>
      </c>
      <c r="V556" s="5">
        <v>0</v>
      </c>
      <c r="W556" s="5">
        <v>0</v>
      </c>
      <c r="X556" s="5">
        <v>365311393</v>
      </c>
      <c r="Y556" s="73">
        <v>36161900</v>
      </c>
      <c r="Z556" s="73"/>
    </row>
    <row r="557" spans="1:26" ht="21" customHeight="1">
      <c r="A557" s="71" t="s">
        <v>837</v>
      </c>
      <c r="B557" s="71"/>
      <c r="C557" s="72" t="s">
        <v>100</v>
      </c>
      <c r="D557" s="72"/>
      <c r="E557" s="4" t="s">
        <v>54</v>
      </c>
      <c r="F557" s="5">
        <v>1761734221</v>
      </c>
      <c r="G557" s="5">
        <v>0</v>
      </c>
      <c r="H557" s="5">
        <v>0</v>
      </c>
      <c r="I557" s="5">
        <v>0</v>
      </c>
      <c r="J557" s="5">
        <v>241903764</v>
      </c>
      <c r="K557" s="5">
        <v>1519830457</v>
      </c>
      <c r="L557" s="73">
        <v>11176992</v>
      </c>
      <c r="M557" s="73"/>
      <c r="N557" s="73">
        <v>0</v>
      </c>
      <c r="O557" s="73"/>
      <c r="P557" s="5">
        <v>11176992</v>
      </c>
      <c r="Q557" s="5">
        <v>11176992</v>
      </c>
      <c r="R557" s="74">
        <v>0.735410449798612</v>
      </c>
      <c r="S557" s="74"/>
      <c r="T557" s="5">
        <v>11176992</v>
      </c>
      <c r="U557" s="5">
        <v>0</v>
      </c>
      <c r="V557" s="5">
        <v>11176992</v>
      </c>
      <c r="W557" s="5">
        <v>11176992</v>
      </c>
      <c r="X557" s="5">
        <v>1508653465</v>
      </c>
      <c r="Y557" s="73">
        <v>0</v>
      </c>
      <c r="Z557" s="73"/>
    </row>
    <row r="558" spans="1:26" ht="21" customHeight="1">
      <c r="A558" s="71" t="s">
        <v>838</v>
      </c>
      <c r="B558" s="71"/>
      <c r="C558" s="72" t="s">
        <v>100</v>
      </c>
      <c r="D558" s="72"/>
      <c r="E558" s="4" t="s">
        <v>839</v>
      </c>
      <c r="F558" s="5">
        <v>1151867000</v>
      </c>
      <c r="G558" s="5">
        <v>0</v>
      </c>
      <c r="H558" s="5">
        <v>0</v>
      </c>
      <c r="I558" s="5">
        <v>0</v>
      </c>
      <c r="J558" s="5">
        <v>274213469</v>
      </c>
      <c r="K558" s="5">
        <v>877653531</v>
      </c>
      <c r="L558" s="73">
        <v>0</v>
      </c>
      <c r="M558" s="73"/>
      <c r="N558" s="73">
        <v>0</v>
      </c>
      <c r="O558" s="73"/>
      <c r="P558" s="5">
        <v>0</v>
      </c>
      <c r="Q558" s="5">
        <v>0</v>
      </c>
      <c r="R558" s="74">
        <v>0</v>
      </c>
      <c r="S558" s="74"/>
      <c r="T558" s="5">
        <v>0</v>
      </c>
      <c r="U558" s="5">
        <v>0</v>
      </c>
      <c r="V558" s="5">
        <v>0</v>
      </c>
      <c r="W558" s="5">
        <v>0</v>
      </c>
      <c r="X558" s="5">
        <v>877653531</v>
      </c>
      <c r="Y558" s="73">
        <v>0</v>
      </c>
      <c r="Z558" s="73"/>
    </row>
    <row r="559" spans="1:26" ht="21" customHeight="1">
      <c r="A559" s="71" t="s">
        <v>840</v>
      </c>
      <c r="B559" s="71"/>
      <c r="C559" s="72" t="s">
        <v>100</v>
      </c>
      <c r="D559" s="72"/>
      <c r="E559" s="4" t="s">
        <v>810</v>
      </c>
      <c r="F559" s="5">
        <v>180924560</v>
      </c>
      <c r="G559" s="5">
        <v>0</v>
      </c>
      <c r="H559" s="5">
        <v>0</v>
      </c>
      <c r="I559" s="5">
        <v>0</v>
      </c>
      <c r="J559" s="5">
        <v>24889536</v>
      </c>
      <c r="K559" s="5">
        <v>156035024</v>
      </c>
      <c r="L559" s="73">
        <v>132319151</v>
      </c>
      <c r="M559" s="73"/>
      <c r="N559" s="73">
        <v>0</v>
      </c>
      <c r="O559" s="73"/>
      <c r="P559" s="5">
        <v>132319151</v>
      </c>
      <c r="Q559" s="5">
        <v>132319151</v>
      </c>
      <c r="R559" s="74">
        <v>84.80092969383591</v>
      </c>
      <c r="S559" s="74"/>
      <c r="T559" s="5">
        <v>132319151</v>
      </c>
      <c r="U559" s="5">
        <v>0</v>
      </c>
      <c r="V559" s="5">
        <v>132319151</v>
      </c>
      <c r="W559" s="5">
        <v>132319151</v>
      </c>
      <c r="X559" s="5">
        <v>23715873</v>
      </c>
      <c r="Y559" s="73">
        <v>0</v>
      </c>
      <c r="Z559" s="73"/>
    </row>
    <row r="560" spans="1:26" ht="21.75" customHeight="1">
      <c r="A560" s="71" t="s">
        <v>841</v>
      </c>
      <c r="B560" s="71"/>
      <c r="C560" s="72" t="s">
        <v>100</v>
      </c>
      <c r="D560" s="72"/>
      <c r="E560" s="4" t="s">
        <v>842</v>
      </c>
      <c r="F560" s="5">
        <v>1979232</v>
      </c>
      <c r="G560" s="5">
        <v>0</v>
      </c>
      <c r="H560" s="5">
        <v>0</v>
      </c>
      <c r="I560" s="5">
        <v>168134791</v>
      </c>
      <c r="J560" s="5">
        <v>0</v>
      </c>
      <c r="K560" s="5">
        <v>170114023</v>
      </c>
      <c r="L560" s="73">
        <v>0</v>
      </c>
      <c r="M560" s="73"/>
      <c r="N560" s="73">
        <v>0</v>
      </c>
      <c r="O560" s="73"/>
      <c r="P560" s="5">
        <v>0</v>
      </c>
      <c r="Q560" s="5">
        <v>0</v>
      </c>
      <c r="R560" s="74">
        <v>0</v>
      </c>
      <c r="S560" s="74"/>
      <c r="T560" s="5">
        <v>0</v>
      </c>
      <c r="U560" s="5">
        <v>0</v>
      </c>
      <c r="V560" s="5">
        <v>0</v>
      </c>
      <c r="W560" s="5">
        <v>0</v>
      </c>
      <c r="X560" s="5">
        <v>170114023</v>
      </c>
      <c r="Y560" s="73">
        <v>0</v>
      </c>
      <c r="Z560" s="73"/>
    </row>
    <row r="561" spans="1:26" ht="21" customHeight="1">
      <c r="A561" s="71" t="s">
        <v>843</v>
      </c>
      <c r="B561" s="71"/>
      <c r="C561" s="72" t="s">
        <v>100</v>
      </c>
      <c r="D561" s="72"/>
      <c r="E561" s="4" t="s">
        <v>844</v>
      </c>
      <c r="F561" s="5">
        <v>202109700</v>
      </c>
      <c r="G561" s="5">
        <v>0</v>
      </c>
      <c r="H561" s="5">
        <v>0</v>
      </c>
      <c r="I561" s="5">
        <v>0</v>
      </c>
      <c r="J561" s="5">
        <v>160558413</v>
      </c>
      <c r="K561" s="5">
        <v>41551287</v>
      </c>
      <c r="L561" s="73">
        <v>27439923</v>
      </c>
      <c r="M561" s="73"/>
      <c r="N561" s="73">
        <v>0</v>
      </c>
      <c r="O561" s="73"/>
      <c r="P561" s="5">
        <v>27439923</v>
      </c>
      <c r="Q561" s="5">
        <v>27439923</v>
      </c>
      <c r="R561" s="74">
        <v>66.0386837115298</v>
      </c>
      <c r="S561" s="74"/>
      <c r="T561" s="5">
        <v>27439923</v>
      </c>
      <c r="U561" s="5">
        <v>0</v>
      </c>
      <c r="V561" s="5">
        <v>27439923</v>
      </c>
      <c r="W561" s="5">
        <v>27439923</v>
      </c>
      <c r="X561" s="5">
        <v>14111364</v>
      </c>
      <c r="Y561" s="73">
        <v>0</v>
      </c>
      <c r="Z561" s="73"/>
    </row>
    <row r="562" spans="1:26" ht="21" customHeight="1">
      <c r="A562" s="71" t="s">
        <v>845</v>
      </c>
      <c r="B562" s="71"/>
      <c r="C562" s="72" t="s">
        <v>100</v>
      </c>
      <c r="D562" s="72"/>
      <c r="E562" s="4" t="s">
        <v>846</v>
      </c>
      <c r="F562" s="5">
        <v>494734512</v>
      </c>
      <c r="G562" s="5">
        <v>0</v>
      </c>
      <c r="H562" s="5">
        <v>0</v>
      </c>
      <c r="I562" s="5">
        <v>0</v>
      </c>
      <c r="J562" s="5">
        <v>68059929</v>
      </c>
      <c r="K562" s="5">
        <v>426674583</v>
      </c>
      <c r="L562" s="73">
        <v>0</v>
      </c>
      <c r="M562" s="73"/>
      <c r="N562" s="73">
        <v>0</v>
      </c>
      <c r="O562" s="73"/>
      <c r="P562" s="5">
        <v>0</v>
      </c>
      <c r="Q562" s="5">
        <v>0</v>
      </c>
      <c r="R562" s="74">
        <v>0</v>
      </c>
      <c r="S562" s="74"/>
      <c r="T562" s="5">
        <v>0</v>
      </c>
      <c r="U562" s="5">
        <v>0</v>
      </c>
      <c r="V562" s="5">
        <v>0</v>
      </c>
      <c r="W562" s="5">
        <v>0</v>
      </c>
      <c r="X562" s="5">
        <v>426674583</v>
      </c>
      <c r="Y562" s="73">
        <v>0</v>
      </c>
      <c r="Z562" s="73"/>
    </row>
    <row r="563" spans="1:26" ht="21" customHeight="1">
      <c r="A563" s="71" t="s">
        <v>847</v>
      </c>
      <c r="B563" s="71"/>
      <c r="C563" s="72" t="s">
        <v>100</v>
      </c>
      <c r="D563" s="72"/>
      <c r="E563" s="4" t="s">
        <v>812</v>
      </c>
      <c r="F563" s="5">
        <v>0</v>
      </c>
      <c r="G563" s="5">
        <v>0</v>
      </c>
      <c r="H563" s="5">
        <v>0</v>
      </c>
      <c r="I563" s="5">
        <v>237865463</v>
      </c>
      <c r="J563" s="5">
        <v>0</v>
      </c>
      <c r="K563" s="5">
        <v>237865463</v>
      </c>
      <c r="L563" s="73">
        <v>0</v>
      </c>
      <c r="M563" s="73"/>
      <c r="N563" s="73">
        <v>0</v>
      </c>
      <c r="O563" s="73"/>
      <c r="P563" s="5">
        <v>0</v>
      </c>
      <c r="Q563" s="5">
        <v>0</v>
      </c>
      <c r="R563" s="74">
        <v>0</v>
      </c>
      <c r="S563" s="74"/>
      <c r="T563" s="5">
        <v>0</v>
      </c>
      <c r="U563" s="5">
        <v>0</v>
      </c>
      <c r="V563" s="5">
        <v>0</v>
      </c>
      <c r="W563" s="5">
        <v>0</v>
      </c>
      <c r="X563" s="5">
        <v>237865463</v>
      </c>
      <c r="Y563" s="73">
        <v>0</v>
      </c>
      <c r="Z563" s="73"/>
    </row>
    <row r="564" spans="1:26" ht="36.75" customHeight="1">
      <c r="A564" s="71" t="s">
        <v>848</v>
      </c>
      <c r="B564" s="71"/>
      <c r="C564" s="72"/>
      <c r="D564" s="72"/>
      <c r="E564" s="4" t="s">
        <v>849</v>
      </c>
      <c r="F564" s="5">
        <v>1539899833</v>
      </c>
      <c r="G564" s="5">
        <v>0</v>
      </c>
      <c r="H564" s="5">
        <v>0</v>
      </c>
      <c r="I564" s="5">
        <v>0</v>
      </c>
      <c r="J564" s="5">
        <v>0</v>
      </c>
      <c r="K564" s="5">
        <v>1539899833</v>
      </c>
      <c r="L564" s="73">
        <v>69363681</v>
      </c>
      <c r="M564" s="73"/>
      <c r="N564" s="73">
        <v>0</v>
      </c>
      <c r="O564" s="73"/>
      <c r="P564" s="5">
        <v>69363681</v>
      </c>
      <c r="Q564" s="5">
        <v>69363681</v>
      </c>
      <c r="R564" s="74">
        <v>4.504428113669391</v>
      </c>
      <c r="S564" s="74"/>
      <c r="T564" s="5">
        <v>69363681</v>
      </c>
      <c r="U564" s="5">
        <v>0</v>
      </c>
      <c r="V564" s="5">
        <v>51718281</v>
      </c>
      <c r="W564" s="5">
        <v>51718281</v>
      </c>
      <c r="X564" s="5">
        <v>1470536152</v>
      </c>
      <c r="Y564" s="73">
        <v>17645400</v>
      </c>
      <c r="Z564" s="73"/>
    </row>
    <row r="565" spans="1:26" ht="21" customHeight="1">
      <c r="A565" s="71" t="s">
        <v>850</v>
      </c>
      <c r="B565" s="71"/>
      <c r="C565" s="72" t="s">
        <v>100</v>
      </c>
      <c r="D565" s="72"/>
      <c r="E565" s="4" t="s">
        <v>775</v>
      </c>
      <c r="F565" s="5">
        <v>861806400</v>
      </c>
      <c r="G565" s="5">
        <v>0</v>
      </c>
      <c r="H565" s="5">
        <v>0</v>
      </c>
      <c r="I565" s="5">
        <v>0</v>
      </c>
      <c r="J565" s="5">
        <v>0</v>
      </c>
      <c r="K565" s="5">
        <v>861806400</v>
      </c>
      <c r="L565" s="73">
        <v>50075120</v>
      </c>
      <c r="M565" s="73"/>
      <c r="N565" s="73">
        <v>0</v>
      </c>
      <c r="O565" s="73"/>
      <c r="P565" s="5">
        <v>50075120</v>
      </c>
      <c r="Q565" s="5">
        <v>50075120</v>
      </c>
      <c r="R565" s="74">
        <v>5.810483653869361</v>
      </c>
      <c r="S565" s="74"/>
      <c r="T565" s="5">
        <v>50075120</v>
      </c>
      <c r="U565" s="5">
        <v>0</v>
      </c>
      <c r="V565" s="5">
        <v>50075120</v>
      </c>
      <c r="W565" s="5">
        <v>50075120</v>
      </c>
      <c r="X565" s="5">
        <v>811731280</v>
      </c>
      <c r="Y565" s="73">
        <v>0</v>
      </c>
      <c r="Z565" s="73"/>
    </row>
    <row r="566" spans="1:26" ht="21" customHeight="1">
      <c r="A566" s="71" t="s">
        <v>851</v>
      </c>
      <c r="B566" s="71"/>
      <c r="C566" s="72" t="s">
        <v>100</v>
      </c>
      <c r="D566" s="72"/>
      <c r="E566" s="4" t="s">
        <v>56</v>
      </c>
      <c r="F566" s="5">
        <v>10161500</v>
      </c>
      <c r="G566" s="5">
        <v>0</v>
      </c>
      <c r="H566" s="5">
        <v>0</v>
      </c>
      <c r="I566" s="5">
        <v>0</v>
      </c>
      <c r="J566" s="5">
        <v>0</v>
      </c>
      <c r="K566" s="5">
        <v>10161500</v>
      </c>
      <c r="L566" s="73">
        <v>0</v>
      </c>
      <c r="M566" s="73"/>
      <c r="N566" s="73">
        <v>0</v>
      </c>
      <c r="O566" s="73"/>
      <c r="P566" s="5">
        <v>0</v>
      </c>
      <c r="Q566" s="5">
        <v>0</v>
      </c>
      <c r="R566" s="74">
        <v>0</v>
      </c>
      <c r="S566" s="74"/>
      <c r="T566" s="5">
        <v>0</v>
      </c>
      <c r="U566" s="5">
        <v>0</v>
      </c>
      <c r="V566" s="5">
        <v>0</v>
      </c>
      <c r="W566" s="5">
        <v>0</v>
      </c>
      <c r="X566" s="5">
        <v>10161500</v>
      </c>
      <c r="Y566" s="73">
        <v>0</v>
      </c>
      <c r="Z566" s="73"/>
    </row>
    <row r="567" spans="1:26" ht="21" customHeight="1">
      <c r="A567" s="71" t="s">
        <v>852</v>
      </c>
      <c r="B567" s="71"/>
      <c r="C567" s="72" t="s">
        <v>100</v>
      </c>
      <c r="D567" s="72"/>
      <c r="E567" s="4" t="s">
        <v>50</v>
      </c>
      <c r="F567" s="5">
        <v>54717200</v>
      </c>
      <c r="G567" s="5">
        <v>0</v>
      </c>
      <c r="H567" s="5">
        <v>0</v>
      </c>
      <c r="I567" s="5">
        <v>0</v>
      </c>
      <c r="J567" s="5">
        <v>0</v>
      </c>
      <c r="K567" s="5">
        <v>54717200</v>
      </c>
      <c r="L567" s="73">
        <v>0</v>
      </c>
      <c r="M567" s="73"/>
      <c r="N567" s="73">
        <v>0</v>
      </c>
      <c r="O567" s="73"/>
      <c r="P567" s="5">
        <v>0</v>
      </c>
      <c r="Q567" s="5">
        <v>0</v>
      </c>
      <c r="R567" s="74">
        <v>0</v>
      </c>
      <c r="S567" s="74"/>
      <c r="T567" s="5">
        <v>0</v>
      </c>
      <c r="U567" s="5">
        <v>0</v>
      </c>
      <c r="V567" s="5">
        <v>0</v>
      </c>
      <c r="W567" s="5">
        <v>0</v>
      </c>
      <c r="X567" s="5">
        <v>54717200</v>
      </c>
      <c r="Y567" s="73">
        <v>0</v>
      </c>
      <c r="Z567" s="73"/>
    </row>
    <row r="568" spans="1:26" ht="21" customHeight="1">
      <c r="A568" s="71" t="s">
        <v>853</v>
      </c>
      <c r="B568" s="71"/>
      <c r="C568" s="72" t="s">
        <v>100</v>
      </c>
      <c r="D568" s="72"/>
      <c r="E568" s="4" t="s">
        <v>46</v>
      </c>
      <c r="F568" s="5">
        <v>34198300</v>
      </c>
      <c r="G568" s="5">
        <v>0</v>
      </c>
      <c r="H568" s="5">
        <v>0</v>
      </c>
      <c r="I568" s="5">
        <v>0</v>
      </c>
      <c r="J568" s="5">
        <v>0</v>
      </c>
      <c r="K568" s="5">
        <v>34198300</v>
      </c>
      <c r="L568" s="73">
        <v>0</v>
      </c>
      <c r="M568" s="73"/>
      <c r="N568" s="73">
        <v>0</v>
      </c>
      <c r="O568" s="73"/>
      <c r="P568" s="5">
        <v>0</v>
      </c>
      <c r="Q568" s="5">
        <v>0</v>
      </c>
      <c r="R568" s="74">
        <v>0</v>
      </c>
      <c r="S568" s="74"/>
      <c r="T568" s="5">
        <v>0</v>
      </c>
      <c r="U568" s="5">
        <v>0</v>
      </c>
      <c r="V568" s="5">
        <v>0</v>
      </c>
      <c r="W568" s="5">
        <v>0</v>
      </c>
      <c r="X568" s="5">
        <v>34198300</v>
      </c>
      <c r="Y568" s="73">
        <v>0</v>
      </c>
      <c r="Z568" s="73"/>
    </row>
    <row r="569" spans="1:26" ht="21.75" customHeight="1">
      <c r="A569" s="71" t="s">
        <v>854</v>
      </c>
      <c r="B569" s="71"/>
      <c r="C569" s="72" t="s">
        <v>100</v>
      </c>
      <c r="D569" s="72"/>
      <c r="E569" s="4" t="s">
        <v>48</v>
      </c>
      <c r="F569" s="5">
        <v>71246400</v>
      </c>
      <c r="G569" s="5">
        <v>0</v>
      </c>
      <c r="H569" s="5">
        <v>0</v>
      </c>
      <c r="I569" s="5">
        <v>0</v>
      </c>
      <c r="J569" s="5">
        <v>0</v>
      </c>
      <c r="K569" s="5">
        <v>71246400</v>
      </c>
      <c r="L569" s="73">
        <v>61461</v>
      </c>
      <c r="M569" s="73"/>
      <c r="N569" s="73">
        <v>0</v>
      </c>
      <c r="O569" s="73"/>
      <c r="P569" s="5">
        <v>61461</v>
      </c>
      <c r="Q569" s="5">
        <v>61461</v>
      </c>
      <c r="R569" s="74">
        <v>0.08626541130499225</v>
      </c>
      <c r="S569" s="74"/>
      <c r="T569" s="5">
        <v>61461</v>
      </c>
      <c r="U569" s="5">
        <v>0</v>
      </c>
      <c r="V569" s="5">
        <v>61461</v>
      </c>
      <c r="W569" s="5">
        <v>61461</v>
      </c>
      <c r="X569" s="5">
        <v>71184939</v>
      </c>
      <c r="Y569" s="73">
        <v>0</v>
      </c>
      <c r="Z569" s="73"/>
    </row>
    <row r="570" spans="1:26" ht="27.75" customHeight="1">
      <c r="A570" s="71" t="s">
        <v>855</v>
      </c>
      <c r="B570" s="71"/>
      <c r="C570" s="72" t="s">
        <v>100</v>
      </c>
      <c r="D570" s="72"/>
      <c r="E570" s="4" t="s">
        <v>371</v>
      </c>
      <c r="F570" s="5">
        <v>35706800</v>
      </c>
      <c r="G570" s="5">
        <v>0</v>
      </c>
      <c r="H570" s="5">
        <v>0</v>
      </c>
      <c r="I570" s="5">
        <v>0</v>
      </c>
      <c r="J570" s="5">
        <v>0</v>
      </c>
      <c r="K570" s="5">
        <v>35706800</v>
      </c>
      <c r="L570" s="73">
        <v>2300400</v>
      </c>
      <c r="M570" s="73"/>
      <c r="N570" s="73">
        <v>0</v>
      </c>
      <c r="O570" s="73"/>
      <c r="P570" s="5">
        <v>2300400</v>
      </c>
      <c r="Q570" s="5">
        <v>2300400</v>
      </c>
      <c r="R570" s="74">
        <v>6.442470341783638</v>
      </c>
      <c r="S570" s="74"/>
      <c r="T570" s="5">
        <v>2300400</v>
      </c>
      <c r="U570" s="5">
        <v>0</v>
      </c>
      <c r="V570" s="5">
        <v>0</v>
      </c>
      <c r="W570" s="5">
        <v>0</v>
      </c>
      <c r="X570" s="5">
        <v>33406400</v>
      </c>
      <c r="Y570" s="73">
        <v>2300400</v>
      </c>
      <c r="Z570" s="73"/>
    </row>
    <row r="571" spans="1:26" ht="21" customHeight="1">
      <c r="A571" s="71" t="s">
        <v>856</v>
      </c>
      <c r="B571" s="71"/>
      <c r="C571" s="72" t="s">
        <v>100</v>
      </c>
      <c r="D571" s="72"/>
      <c r="E571" s="4" t="s">
        <v>785</v>
      </c>
      <c r="F571" s="5">
        <v>4463400</v>
      </c>
      <c r="G571" s="5">
        <v>0</v>
      </c>
      <c r="H571" s="5">
        <v>0</v>
      </c>
      <c r="I571" s="5">
        <v>0</v>
      </c>
      <c r="J571" s="5">
        <v>0</v>
      </c>
      <c r="K571" s="5">
        <v>4463400</v>
      </c>
      <c r="L571" s="73">
        <v>290000</v>
      </c>
      <c r="M571" s="73"/>
      <c r="N571" s="73">
        <v>0</v>
      </c>
      <c r="O571" s="73"/>
      <c r="P571" s="5">
        <v>290000</v>
      </c>
      <c r="Q571" s="5">
        <v>290000</v>
      </c>
      <c r="R571" s="74">
        <v>6.497289062149931</v>
      </c>
      <c r="S571" s="74"/>
      <c r="T571" s="5">
        <v>290000</v>
      </c>
      <c r="U571" s="5">
        <v>0</v>
      </c>
      <c r="V571" s="5">
        <v>0</v>
      </c>
      <c r="W571" s="5">
        <v>0</v>
      </c>
      <c r="X571" s="5">
        <v>4173400</v>
      </c>
      <c r="Y571" s="73">
        <v>290000</v>
      </c>
      <c r="Z571" s="73"/>
    </row>
    <row r="572" spans="1:26" ht="21.75" customHeight="1">
      <c r="A572" s="71" t="s">
        <v>857</v>
      </c>
      <c r="B572" s="71"/>
      <c r="C572" s="72" t="s">
        <v>100</v>
      </c>
      <c r="D572" s="72"/>
      <c r="E572" s="4" t="s">
        <v>787</v>
      </c>
      <c r="F572" s="5">
        <v>4463400</v>
      </c>
      <c r="G572" s="5">
        <v>0</v>
      </c>
      <c r="H572" s="5">
        <v>0</v>
      </c>
      <c r="I572" s="5">
        <v>0</v>
      </c>
      <c r="J572" s="5">
        <v>0</v>
      </c>
      <c r="K572" s="5">
        <v>4463400</v>
      </c>
      <c r="L572" s="73">
        <v>290000</v>
      </c>
      <c r="M572" s="73"/>
      <c r="N572" s="73">
        <v>0</v>
      </c>
      <c r="O572" s="73"/>
      <c r="P572" s="5">
        <v>290000</v>
      </c>
      <c r="Q572" s="5">
        <v>290000</v>
      </c>
      <c r="R572" s="74">
        <v>6.497289062149931</v>
      </c>
      <c r="S572" s="74"/>
      <c r="T572" s="5">
        <v>290000</v>
      </c>
      <c r="U572" s="5">
        <v>0</v>
      </c>
      <c r="V572" s="5">
        <v>0</v>
      </c>
      <c r="W572" s="5">
        <v>0</v>
      </c>
      <c r="X572" s="5">
        <v>4173400</v>
      </c>
      <c r="Y572" s="73">
        <v>290000</v>
      </c>
      <c r="Z572" s="73"/>
    </row>
    <row r="573" spans="1:26" ht="36.75" customHeight="1">
      <c r="A573" s="71" t="s">
        <v>858</v>
      </c>
      <c r="B573" s="71"/>
      <c r="C573" s="72" t="s">
        <v>100</v>
      </c>
      <c r="D573" s="72"/>
      <c r="E573" s="4" t="s">
        <v>789</v>
      </c>
      <c r="F573" s="5">
        <v>8926700</v>
      </c>
      <c r="G573" s="5">
        <v>0</v>
      </c>
      <c r="H573" s="5">
        <v>0</v>
      </c>
      <c r="I573" s="5">
        <v>0</v>
      </c>
      <c r="J573" s="5">
        <v>0</v>
      </c>
      <c r="K573" s="5">
        <v>8926700</v>
      </c>
      <c r="L573" s="73">
        <v>576700</v>
      </c>
      <c r="M573" s="73"/>
      <c r="N573" s="73">
        <v>0</v>
      </c>
      <c r="O573" s="73"/>
      <c r="P573" s="5">
        <v>576700</v>
      </c>
      <c r="Q573" s="5">
        <v>576700</v>
      </c>
      <c r="R573" s="74">
        <v>6.460394098603068</v>
      </c>
      <c r="S573" s="74"/>
      <c r="T573" s="5">
        <v>576700</v>
      </c>
      <c r="U573" s="5">
        <v>0</v>
      </c>
      <c r="V573" s="5">
        <v>0</v>
      </c>
      <c r="W573" s="5">
        <v>0</v>
      </c>
      <c r="X573" s="5">
        <v>8350000</v>
      </c>
      <c r="Y573" s="73">
        <v>576700</v>
      </c>
      <c r="Z573" s="73"/>
    </row>
    <row r="574" spans="1:26" ht="21" customHeight="1">
      <c r="A574" s="71" t="s">
        <v>859</v>
      </c>
      <c r="B574" s="71"/>
      <c r="C574" s="72" t="s">
        <v>100</v>
      </c>
      <c r="D574" s="72"/>
      <c r="E574" s="4" t="s">
        <v>860</v>
      </c>
      <c r="F574" s="5">
        <v>225178600</v>
      </c>
      <c r="G574" s="5">
        <v>0</v>
      </c>
      <c r="H574" s="5">
        <v>0</v>
      </c>
      <c r="I574" s="5">
        <v>0</v>
      </c>
      <c r="J574" s="5">
        <v>0</v>
      </c>
      <c r="K574" s="5">
        <v>225178600</v>
      </c>
      <c r="L574" s="73">
        <v>7084700</v>
      </c>
      <c r="M574" s="73"/>
      <c r="N574" s="73">
        <v>0</v>
      </c>
      <c r="O574" s="73"/>
      <c r="P574" s="5">
        <v>7084700</v>
      </c>
      <c r="Q574" s="5">
        <v>7084700</v>
      </c>
      <c r="R574" s="74">
        <v>3.1462581257721647</v>
      </c>
      <c r="S574" s="74"/>
      <c r="T574" s="5">
        <v>7084700</v>
      </c>
      <c r="U574" s="5">
        <v>0</v>
      </c>
      <c r="V574" s="5">
        <v>0</v>
      </c>
      <c r="W574" s="5">
        <v>0</v>
      </c>
      <c r="X574" s="5">
        <v>218093900</v>
      </c>
      <c r="Y574" s="73">
        <v>7084700</v>
      </c>
      <c r="Z574" s="73"/>
    </row>
    <row r="575" spans="1:26" ht="21" customHeight="1">
      <c r="A575" s="71" t="s">
        <v>861</v>
      </c>
      <c r="B575" s="71"/>
      <c r="C575" s="72" t="s">
        <v>100</v>
      </c>
      <c r="D575" s="72"/>
      <c r="E575" s="4" t="s">
        <v>862</v>
      </c>
      <c r="F575" s="5">
        <v>104446533</v>
      </c>
      <c r="G575" s="5">
        <v>0</v>
      </c>
      <c r="H575" s="5">
        <v>0</v>
      </c>
      <c r="I575" s="5">
        <v>0</v>
      </c>
      <c r="J575" s="5">
        <v>0</v>
      </c>
      <c r="K575" s="5">
        <v>104446533</v>
      </c>
      <c r="L575" s="73">
        <v>5017700</v>
      </c>
      <c r="M575" s="73"/>
      <c r="N575" s="73">
        <v>0</v>
      </c>
      <c r="O575" s="73"/>
      <c r="P575" s="5">
        <v>5017700</v>
      </c>
      <c r="Q575" s="5">
        <v>5017700</v>
      </c>
      <c r="R575" s="74">
        <v>4.804084784700321</v>
      </c>
      <c r="S575" s="74"/>
      <c r="T575" s="5">
        <v>5017700</v>
      </c>
      <c r="U575" s="5">
        <v>0</v>
      </c>
      <c r="V575" s="5">
        <v>0</v>
      </c>
      <c r="W575" s="5">
        <v>0</v>
      </c>
      <c r="X575" s="5">
        <v>99428833</v>
      </c>
      <c r="Y575" s="73">
        <v>5017700</v>
      </c>
      <c r="Z575" s="73"/>
    </row>
    <row r="576" spans="1:26" ht="21" customHeight="1">
      <c r="A576" s="71" t="s">
        <v>863</v>
      </c>
      <c r="B576" s="71"/>
      <c r="C576" s="72" t="s">
        <v>100</v>
      </c>
      <c r="D576" s="72"/>
      <c r="E576" s="4" t="s">
        <v>864</v>
      </c>
      <c r="F576" s="5">
        <v>22205600</v>
      </c>
      <c r="G576" s="5">
        <v>0</v>
      </c>
      <c r="H576" s="5">
        <v>0</v>
      </c>
      <c r="I576" s="5">
        <v>0</v>
      </c>
      <c r="J576" s="5">
        <v>0</v>
      </c>
      <c r="K576" s="5">
        <v>22205600</v>
      </c>
      <c r="L576" s="73">
        <v>359300</v>
      </c>
      <c r="M576" s="73"/>
      <c r="N576" s="73">
        <v>0</v>
      </c>
      <c r="O576" s="73"/>
      <c r="P576" s="5">
        <v>359300</v>
      </c>
      <c r="Q576" s="5">
        <v>359300</v>
      </c>
      <c r="R576" s="74">
        <v>1.6180603091112153</v>
      </c>
      <c r="S576" s="74"/>
      <c r="T576" s="5">
        <v>359300</v>
      </c>
      <c r="U576" s="5">
        <v>0</v>
      </c>
      <c r="V576" s="5">
        <v>0</v>
      </c>
      <c r="W576" s="5">
        <v>0</v>
      </c>
      <c r="X576" s="5">
        <v>21846300</v>
      </c>
      <c r="Y576" s="73">
        <v>359300</v>
      </c>
      <c r="Z576" s="73"/>
    </row>
    <row r="577" spans="1:26" ht="21" customHeight="1">
      <c r="A577" s="71" t="s">
        <v>865</v>
      </c>
      <c r="B577" s="71"/>
      <c r="C577" s="72" t="s">
        <v>100</v>
      </c>
      <c r="D577" s="72"/>
      <c r="E577" s="4" t="s">
        <v>454</v>
      </c>
      <c r="F577" s="5">
        <v>6427300</v>
      </c>
      <c r="G577" s="5">
        <v>0</v>
      </c>
      <c r="H577" s="5">
        <v>0</v>
      </c>
      <c r="I577" s="5">
        <v>0</v>
      </c>
      <c r="J577" s="5">
        <v>0</v>
      </c>
      <c r="K577" s="5">
        <v>6427300</v>
      </c>
      <c r="L577" s="73">
        <v>0</v>
      </c>
      <c r="M577" s="73"/>
      <c r="N577" s="73">
        <v>0</v>
      </c>
      <c r="O577" s="73"/>
      <c r="P577" s="5">
        <v>0</v>
      </c>
      <c r="Q577" s="5">
        <v>0</v>
      </c>
      <c r="R577" s="74">
        <v>0</v>
      </c>
      <c r="S577" s="74"/>
      <c r="T577" s="5">
        <v>0</v>
      </c>
      <c r="U577" s="5">
        <v>0</v>
      </c>
      <c r="V577" s="5">
        <v>0</v>
      </c>
      <c r="W577" s="5">
        <v>0</v>
      </c>
      <c r="X577" s="5">
        <v>6427300</v>
      </c>
      <c r="Y577" s="73">
        <v>0</v>
      </c>
      <c r="Z577" s="73"/>
    </row>
    <row r="578" spans="1:26" ht="21" customHeight="1">
      <c r="A578" s="71" t="s">
        <v>866</v>
      </c>
      <c r="B578" s="71"/>
      <c r="C578" s="72" t="s">
        <v>100</v>
      </c>
      <c r="D578" s="72"/>
      <c r="E578" s="4" t="s">
        <v>805</v>
      </c>
      <c r="F578" s="5">
        <v>16265000</v>
      </c>
      <c r="G578" s="5">
        <v>0</v>
      </c>
      <c r="H578" s="5">
        <v>0</v>
      </c>
      <c r="I578" s="5">
        <v>0</v>
      </c>
      <c r="J578" s="5">
        <v>0</v>
      </c>
      <c r="K578" s="5">
        <v>16265000</v>
      </c>
      <c r="L578" s="73">
        <v>0</v>
      </c>
      <c r="M578" s="73"/>
      <c r="N578" s="73">
        <v>0</v>
      </c>
      <c r="O578" s="73"/>
      <c r="P578" s="5">
        <v>0</v>
      </c>
      <c r="Q578" s="5">
        <v>0</v>
      </c>
      <c r="R578" s="74">
        <v>0</v>
      </c>
      <c r="S578" s="74"/>
      <c r="T578" s="5">
        <v>0</v>
      </c>
      <c r="U578" s="5">
        <v>0</v>
      </c>
      <c r="V578" s="5">
        <v>0</v>
      </c>
      <c r="W578" s="5">
        <v>0</v>
      </c>
      <c r="X578" s="5">
        <v>16265000</v>
      </c>
      <c r="Y578" s="73">
        <v>0</v>
      </c>
      <c r="Z578" s="73"/>
    </row>
    <row r="579" spans="1:26" ht="28.5" customHeight="1">
      <c r="A579" s="71" t="s">
        <v>867</v>
      </c>
      <c r="B579" s="71"/>
      <c r="C579" s="72" t="s">
        <v>100</v>
      </c>
      <c r="D579" s="72"/>
      <c r="E579" s="4" t="s">
        <v>66</v>
      </c>
      <c r="F579" s="5">
        <v>4312000</v>
      </c>
      <c r="G579" s="5">
        <v>0</v>
      </c>
      <c r="H579" s="5">
        <v>0</v>
      </c>
      <c r="I579" s="5">
        <v>0</v>
      </c>
      <c r="J579" s="5">
        <v>0</v>
      </c>
      <c r="K579" s="5">
        <v>4312000</v>
      </c>
      <c r="L579" s="73">
        <v>0</v>
      </c>
      <c r="M579" s="73"/>
      <c r="N579" s="73">
        <v>0</v>
      </c>
      <c r="O579" s="73"/>
      <c r="P579" s="5">
        <v>0</v>
      </c>
      <c r="Q579" s="5">
        <v>0</v>
      </c>
      <c r="R579" s="74">
        <v>0</v>
      </c>
      <c r="S579" s="74"/>
      <c r="T579" s="5">
        <v>0</v>
      </c>
      <c r="U579" s="5">
        <v>0</v>
      </c>
      <c r="V579" s="5">
        <v>0</v>
      </c>
      <c r="W579" s="5">
        <v>0</v>
      </c>
      <c r="X579" s="5">
        <v>4312000</v>
      </c>
      <c r="Y579" s="73">
        <v>0</v>
      </c>
      <c r="Z579" s="73"/>
    </row>
    <row r="580" spans="1:26" ht="21" customHeight="1">
      <c r="A580" s="71" t="s">
        <v>868</v>
      </c>
      <c r="B580" s="71"/>
      <c r="C580" s="72" t="s">
        <v>100</v>
      </c>
      <c r="D580" s="72"/>
      <c r="E580" s="4" t="s">
        <v>791</v>
      </c>
      <c r="F580" s="5">
        <v>26780100</v>
      </c>
      <c r="G580" s="5">
        <v>0</v>
      </c>
      <c r="H580" s="5">
        <v>0</v>
      </c>
      <c r="I580" s="5">
        <v>0</v>
      </c>
      <c r="J580" s="5">
        <v>0</v>
      </c>
      <c r="K580" s="5">
        <v>26780100</v>
      </c>
      <c r="L580" s="73">
        <v>1726600</v>
      </c>
      <c r="M580" s="73"/>
      <c r="N580" s="73">
        <v>0</v>
      </c>
      <c r="O580" s="73"/>
      <c r="P580" s="5">
        <v>1726600</v>
      </c>
      <c r="Q580" s="5">
        <v>1726600</v>
      </c>
      <c r="R580" s="74">
        <v>6.4473246925889</v>
      </c>
      <c r="S580" s="74"/>
      <c r="T580" s="5">
        <v>1726600</v>
      </c>
      <c r="U580" s="5">
        <v>0</v>
      </c>
      <c r="V580" s="5">
        <v>0</v>
      </c>
      <c r="W580" s="5">
        <v>0</v>
      </c>
      <c r="X580" s="5">
        <v>25053500</v>
      </c>
      <c r="Y580" s="73">
        <v>1726600</v>
      </c>
      <c r="Z580" s="73"/>
    </row>
    <row r="581" spans="1:26" ht="21" customHeight="1">
      <c r="A581" s="71" t="s">
        <v>869</v>
      </c>
      <c r="B581" s="71"/>
      <c r="C581" s="72" t="s">
        <v>100</v>
      </c>
      <c r="D581" s="72"/>
      <c r="E581" s="4" t="s">
        <v>54</v>
      </c>
      <c r="F581" s="5">
        <v>32830300</v>
      </c>
      <c r="G581" s="5">
        <v>0</v>
      </c>
      <c r="H581" s="5">
        <v>0</v>
      </c>
      <c r="I581" s="5">
        <v>0</v>
      </c>
      <c r="J581" s="5">
        <v>0</v>
      </c>
      <c r="K581" s="5">
        <v>32830300</v>
      </c>
      <c r="L581" s="73">
        <v>481002</v>
      </c>
      <c r="M581" s="73"/>
      <c r="N581" s="73">
        <v>0</v>
      </c>
      <c r="O581" s="73"/>
      <c r="P581" s="5">
        <v>481002</v>
      </c>
      <c r="Q581" s="5">
        <v>481002</v>
      </c>
      <c r="R581" s="74">
        <v>1.465116066560464</v>
      </c>
      <c r="S581" s="74"/>
      <c r="T581" s="5">
        <v>481002</v>
      </c>
      <c r="U581" s="5">
        <v>0</v>
      </c>
      <c r="V581" s="5">
        <v>481002</v>
      </c>
      <c r="W581" s="5">
        <v>481002</v>
      </c>
      <c r="X581" s="5">
        <v>32349298</v>
      </c>
      <c r="Y581" s="73">
        <v>0</v>
      </c>
      <c r="Z581" s="73"/>
    </row>
    <row r="582" spans="1:26" ht="21" customHeight="1">
      <c r="A582" s="71" t="s">
        <v>870</v>
      </c>
      <c r="B582" s="71"/>
      <c r="C582" s="72" t="s">
        <v>100</v>
      </c>
      <c r="D582" s="72"/>
      <c r="E582" s="4" t="s">
        <v>871</v>
      </c>
      <c r="F582" s="5">
        <v>15764300</v>
      </c>
      <c r="G582" s="5">
        <v>0</v>
      </c>
      <c r="H582" s="5">
        <v>0</v>
      </c>
      <c r="I582" s="5">
        <v>0</v>
      </c>
      <c r="J582" s="5">
        <v>0</v>
      </c>
      <c r="K582" s="5">
        <v>15764300</v>
      </c>
      <c r="L582" s="73">
        <v>1100698</v>
      </c>
      <c r="M582" s="73"/>
      <c r="N582" s="73">
        <v>0</v>
      </c>
      <c r="O582" s="73"/>
      <c r="P582" s="5">
        <v>1100698</v>
      </c>
      <c r="Q582" s="5">
        <v>1100698</v>
      </c>
      <c r="R582" s="74">
        <v>6.982219318333196</v>
      </c>
      <c r="S582" s="74"/>
      <c r="T582" s="5">
        <v>1100698</v>
      </c>
      <c r="U582" s="5">
        <v>0</v>
      </c>
      <c r="V582" s="5">
        <v>1100698</v>
      </c>
      <c r="W582" s="5">
        <v>1100698</v>
      </c>
      <c r="X582" s="5">
        <v>14663602</v>
      </c>
      <c r="Y582" s="73">
        <v>0</v>
      </c>
      <c r="Z582" s="73"/>
    </row>
    <row r="583" spans="1:26" ht="36.75" customHeight="1">
      <c r="A583" s="71" t="s">
        <v>872</v>
      </c>
      <c r="B583" s="71"/>
      <c r="C583" s="72"/>
      <c r="D583" s="72"/>
      <c r="E583" s="4" t="s">
        <v>873</v>
      </c>
      <c r="F583" s="5">
        <v>0</v>
      </c>
      <c r="G583" s="5">
        <v>0</v>
      </c>
      <c r="H583" s="5">
        <v>0</v>
      </c>
      <c r="I583" s="5">
        <v>73208000</v>
      </c>
      <c r="J583" s="5">
        <v>0</v>
      </c>
      <c r="K583" s="5">
        <v>73208000</v>
      </c>
      <c r="L583" s="73">
        <v>73098828</v>
      </c>
      <c r="M583" s="73"/>
      <c r="N583" s="73">
        <v>0</v>
      </c>
      <c r="O583" s="73"/>
      <c r="P583" s="5">
        <v>73098828</v>
      </c>
      <c r="Q583" s="5">
        <v>73098828</v>
      </c>
      <c r="R583" s="74">
        <v>99.85087422139657</v>
      </c>
      <c r="S583" s="74"/>
      <c r="T583" s="5">
        <v>0</v>
      </c>
      <c r="U583" s="5">
        <v>0</v>
      </c>
      <c r="V583" s="5">
        <v>0</v>
      </c>
      <c r="W583" s="5">
        <v>0</v>
      </c>
      <c r="X583" s="5">
        <v>109172</v>
      </c>
      <c r="Y583" s="73">
        <v>0</v>
      </c>
      <c r="Z583" s="73"/>
    </row>
    <row r="584" spans="1:26" ht="21.75" customHeight="1">
      <c r="A584" s="71" t="s">
        <v>874</v>
      </c>
      <c r="B584" s="71"/>
      <c r="C584" s="72" t="s">
        <v>100</v>
      </c>
      <c r="D584" s="72"/>
      <c r="E584" s="4" t="s">
        <v>875</v>
      </c>
      <c r="F584" s="5">
        <v>0</v>
      </c>
      <c r="G584" s="5">
        <v>0</v>
      </c>
      <c r="H584" s="5">
        <v>0</v>
      </c>
      <c r="I584" s="5">
        <v>5208000</v>
      </c>
      <c r="J584" s="5">
        <v>0</v>
      </c>
      <c r="K584" s="5">
        <v>5208000</v>
      </c>
      <c r="L584" s="73">
        <v>5207628</v>
      </c>
      <c r="M584" s="73"/>
      <c r="N584" s="73">
        <v>0</v>
      </c>
      <c r="O584" s="73"/>
      <c r="P584" s="5">
        <v>5207628</v>
      </c>
      <c r="Q584" s="5">
        <v>5207628</v>
      </c>
      <c r="R584" s="74">
        <v>99.99285714285715</v>
      </c>
      <c r="S584" s="74"/>
      <c r="T584" s="5">
        <v>0</v>
      </c>
      <c r="U584" s="5">
        <v>0</v>
      </c>
      <c r="V584" s="5">
        <v>0</v>
      </c>
      <c r="W584" s="5">
        <v>0</v>
      </c>
      <c r="X584" s="5">
        <v>372</v>
      </c>
      <c r="Y584" s="73">
        <v>0</v>
      </c>
      <c r="Z584" s="73"/>
    </row>
    <row r="585" spans="1:26" ht="27.75" customHeight="1">
      <c r="A585" s="71" t="s">
        <v>876</v>
      </c>
      <c r="B585" s="71"/>
      <c r="C585" s="72" t="s">
        <v>100</v>
      </c>
      <c r="D585" s="72"/>
      <c r="E585" s="4" t="s">
        <v>877</v>
      </c>
      <c r="F585" s="5">
        <v>0</v>
      </c>
      <c r="G585" s="5">
        <v>0</v>
      </c>
      <c r="H585" s="5">
        <v>0</v>
      </c>
      <c r="I585" s="5">
        <v>68000000</v>
      </c>
      <c r="J585" s="5">
        <v>0</v>
      </c>
      <c r="K585" s="5">
        <v>68000000</v>
      </c>
      <c r="L585" s="73">
        <v>67891200</v>
      </c>
      <c r="M585" s="73"/>
      <c r="N585" s="73">
        <v>0</v>
      </c>
      <c r="O585" s="73"/>
      <c r="P585" s="5">
        <v>67891200</v>
      </c>
      <c r="Q585" s="5">
        <v>67891200</v>
      </c>
      <c r="R585" s="74">
        <v>99.84</v>
      </c>
      <c r="S585" s="74"/>
      <c r="T585" s="5">
        <v>0</v>
      </c>
      <c r="U585" s="5">
        <v>0</v>
      </c>
      <c r="V585" s="5">
        <v>0</v>
      </c>
      <c r="W585" s="5">
        <v>0</v>
      </c>
      <c r="X585" s="5">
        <v>108800</v>
      </c>
      <c r="Y585" s="73">
        <v>0</v>
      </c>
      <c r="Z585" s="73"/>
    </row>
    <row r="586" spans="1:26" ht="45.75" customHeight="1">
      <c r="A586" s="71" t="s">
        <v>878</v>
      </c>
      <c r="B586" s="71"/>
      <c r="C586" s="72"/>
      <c r="D586" s="72"/>
      <c r="E586" s="4" t="s">
        <v>879</v>
      </c>
      <c r="F586" s="5">
        <v>7417599244</v>
      </c>
      <c r="G586" s="5">
        <v>0</v>
      </c>
      <c r="H586" s="5">
        <v>2183195920</v>
      </c>
      <c r="I586" s="5">
        <v>2147078141</v>
      </c>
      <c r="J586" s="5">
        <v>495000000</v>
      </c>
      <c r="K586" s="5">
        <v>6886481465</v>
      </c>
      <c r="L586" s="73">
        <v>2738498914</v>
      </c>
      <c r="M586" s="73"/>
      <c r="N586" s="73">
        <v>0</v>
      </c>
      <c r="O586" s="73"/>
      <c r="P586" s="5">
        <v>2738498914</v>
      </c>
      <c r="Q586" s="5">
        <v>2738498914</v>
      </c>
      <c r="R586" s="74">
        <v>39.766300510909744</v>
      </c>
      <c r="S586" s="74"/>
      <c r="T586" s="5">
        <v>0</v>
      </c>
      <c r="U586" s="5">
        <v>0</v>
      </c>
      <c r="V586" s="5">
        <v>0</v>
      </c>
      <c r="W586" s="5">
        <v>0</v>
      </c>
      <c r="X586" s="5">
        <v>4147982551</v>
      </c>
      <c r="Y586" s="73">
        <v>0</v>
      </c>
      <c r="Z586" s="73"/>
    </row>
    <row r="587" spans="1:26" ht="62.25" customHeight="1">
      <c r="A587" s="71" t="s">
        <v>880</v>
      </c>
      <c r="B587" s="71"/>
      <c r="C587" s="72" t="s">
        <v>100</v>
      </c>
      <c r="D587" s="72"/>
      <c r="E587" s="4" t="s">
        <v>881</v>
      </c>
      <c r="F587" s="5">
        <v>1975710974</v>
      </c>
      <c r="G587" s="5">
        <v>0</v>
      </c>
      <c r="H587" s="5">
        <v>0</v>
      </c>
      <c r="I587" s="5">
        <v>0</v>
      </c>
      <c r="J587" s="5">
        <v>495000000</v>
      </c>
      <c r="K587" s="5">
        <v>1480710974</v>
      </c>
      <c r="L587" s="73">
        <v>1480372546</v>
      </c>
      <c r="M587" s="73"/>
      <c r="N587" s="73">
        <v>0</v>
      </c>
      <c r="O587" s="73"/>
      <c r="P587" s="5">
        <v>1480372546</v>
      </c>
      <c r="Q587" s="5">
        <v>1480372546</v>
      </c>
      <c r="R587" s="74">
        <v>99.97714422288058</v>
      </c>
      <c r="S587" s="74"/>
      <c r="T587" s="5">
        <v>0</v>
      </c>
      <c r="U587" s="5">
        <v>0</v>
      </c>
      <c r="V587" s="5">
        <v>0</v>
      </c>
      <c r="W587" s="5">
        <v>0</v>
      </c>
      <c r="X587" s="5">
        <v>338428</v>
      </c>
      <c r="Y587" s="73">
        <v>0</v>
      </c>
      <c r="Z587" s="73"/>
    </row>
    <row r="588" spans="1:26" ht="61.5" customHeight="1">
      <c r="A588" s="71" t="s">
        <v>882</v>
      </c>
      <c r="B588" s="71"/>
      <c r="C588" s="72" t="s">
        <v>100</v>
      </c>
      <c r="D588" s="72"/>
      <c r="E588" s="4" t="s">
        <v>881</v>
      </c>
      <c r="F588" s="5">
        <v>506804800</v>
      </c>
      <c r="G588" s="5">
        <v>0</v>
      </c>
      <c r="H588" s="5">
        <v>0</v>
      </c>
      <c r="I588" s="5">
        <v>0</v>
      </c>
      <c r="J588" s="5">
        <v>0</v>
      </c>
      <c r="K588" s="5">
        <v>506804800</v>
      </c>
      <c r="L588" s="73">
        <v>506804800</v>
      </c>
      <c r="M588" s="73"/>
      <c r="N588" s="73">
        <v>0</v>
      </c>
      <c r="O588" s="73"/>
      <c r="P588" s="5">
        <v>506804800</v>
      </c>
      <c r="Q588" s="5">
        <v>506804800</v>
      </c>
      <c r="R588" s="74">
        <v>100</v>
      </c>
      <c r="S588" s="74"/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73">
        <v>0</v>
      </c>
      <c r="Z588" s="73"/>
    </row>
    <row r="589" spans="1:26" ht="45.75" customHeight="1">
      <c r="A589" s="71" t="s">
        <v>883</v>
      </c>
      <c r="B589" s="71"/>
      <c r="C589" s="72" t="s">
        <v>100</v>
      </c>
      <c r="D589" s="72"/>
      <c r="E589" s="4" t="s">
        <v>884</v>
      </c>
      <c r="F589" s="5">
        <v>327921050</v>
      </c>
      <c r="G589" s="5">
        <v>0</v>
      </c>
      <c r="H589" s="5">
        <v>0</v>
      </c>
      <c r="I589" s="5">
        <v>611909065</v>
      </c>
      <c r="J589" s="5">
        <v>0</v>
      </c>
      <c r="K589" s="5">
        <v>939830115</v>
      </c>
      <c r="L589" s="73">
        <v>198969998</v>
      </c>
      <c r="M589" s="73"/>
      <c r="N589" s="73">
        <v>0</v>
      </c>
      <c r="O589" s="73"/>
      <c r="P589" s="5">
        <v>198969998</v>
      </c>
      <c r="Q589" s="5">
        <v>198969998</v>
      </c>
      <c r="R589" s="74">
        <v>21.170847244025587</v>
      </c>
      <c r="S589" s="74"/>
      <c r="T589" s="5">
        <v>0</v>
      </c>
      <c r="U589" s="5">
        <v>0</v>
      </c>
      <c r="V589" s="5">
        <v>0</v>
      </c>
      <c r="W589" s="5">
        <v>0</v>
      </c>
      <c r="X589" s="5">
        <v>740860117</v>
      </c>
      <c r="Y589" s="73">
        <v>0</v>
      </c>
      <c r="Z589" s="73"/>
    </row>
    <row r="590" spans="1:26" ht="45" customHeight="1">
      <c r="A590" s="71" t="s">
        <v>885</v>
      </c>
      <c r="B590" s="71"/>
      <c r="C590" s="72" t="s">
        <v>100</v>
      </c>
      <c r="D590" s="72"/>
      <c r="E590" s="4" t="s">
        <v>884</v>
      </c>
      <c r="F590" s="5">
        <v>1193000000</v>
      </c>
      <c r="G590" s="5">
        <v>0</v>
      </c>
      <c r="H590" s="5">
        <v>611294858</v>
      </c>
      <c r="I590" s="5">
        <v>0</v>
      </c>
      <c r="J590" s="5">
        <v>0</v>
      </c>
      <c r="K590" s="5">
        <v>581705142</v>
      </c>
      <c r="L590" s="73">
        <v>198969998</v>
      </c>
      <c r="M590" s="73"/>
      <c r="N590" s="73">
        <v>0</v>
      </c>
      <c r="O590" s="73"/>
      <c r="P590" s="5">
        <v>198969998</v>
      </c>
      <c r="Q590" s="5">
        <v>198969998</v>
      </c>
      <c r="R590" s="74">
        <v>34.20461392448891</v>
      </c>
      <c r="S590" s="74"/>
      <c r="T590" s="5">
        <v>0</v>
      </c>
      <c r="U590" s="5">
        <v>0</v>
      </c>
      <c r="V590" s="5">
        <v>0</v>
      </c>
      <c r="W590" s="5">
        <v>0</v>
      </c>
      <c r="X590" s="5">
        <v>382735144</v>
      </c>
      <c r="Y590" s="73">
        <v>0</v>
      </c>
      <c r="Z590" s="73"/>
    </row>
    <row r="591" spans="1:26" ht="54" customHeight="1">
      <c r="A591" s="71" t="s">
        <v>886</v>
      </c>
      <c r="B591" s="71"/>
      <c r="C591" s="72" t="s">
        <v>100</v>
      </c>
      <c r="D591" s="72"/>
      <c r="E591" s="4" t="s">
        <v>887</v>
      </c>
      <c r="F591" s="5">
        <v>451684219</v>
      </c>
      <c r="G591" s="5">
        <v>0</v>
      </c>
      <c r="H591" s="5">
        <v>0</v>
      </c>
      <c r="I591" s="5">
        <v>1535169076</v>
      </c>
      <c r="J591" s="5">
        <v>0</v>
      </c>
      <c r="K591" s="5">
        <v>1986853295</v>
      </c>
      <c r="L591" s="73">
        <v>176690786</v>
      </c>
      <c r="M591" s="73"/>
      <c r="N591" s="73">
        <v>0</v>
      </c>
      <c r="O591" s="73"/>
      <c r="P591" s="5">
        <v>176690786</v>
      </c>
      <c r="Q591" s="5">
        <v>176690786</v>
      </c>
      <c r="R591" s="74">
        <v>8.89299609813416</v>
      </c>
      <c r="S591" s="74"/>
      <c r="T591" s="5">
        <v>0</v>
      </c>
      <c r="U591" s="5">
        <v>0</v>
      </c>
      <c r="V591" s="5">
        <v>0</v>
      </c>
      <c r="W591" s="5">
        <v>0</v>
      </c>
      <c r="X591" s="5">
        <v>1810162509</v>
      </c>
      <c r="Y591" s="73">
        <v>0</v>
      </c>
      <c r="Z591" s="73"/>
    </row>
    <row r="592" spans="1:26" ht="53.25" customHeight="1">
      <c r="A592" s="71" t="s">
        <v>888</v>
      </c>
      <c r="B592" s="71"/>
      <c r="C592" s="72" t="s">
        <v>100</v>
      </c>
      <c r="D592" s="72"/>
      <c r="E592" s="4" t="s">
        <v>887</v>
      </c>
      <c r="F592" s="5">
        <v>2962478201</v>
      </c>
      <c r="G592" s="5">
        <v>0</v>
      </c>
      <c r="H592" s="5">
        <v>1571901062</v>
      </c>
      <c r="I592" s="5">
        <v>0</v>
      </c>
      <c r="J592" s="5">
        <v>0</v>
      </c>
      <c r="K592" s="5">
        <v>1390577139</v>
      </c>
      <c r="L592" s="73">
        <v>176690786</v>
      </c>
      <c r="M592" s="73"/>
      <c r="N592" s="73">
        <v>0</v>
      </c>
      <c r="O592" s="73"/>
      <c r="P592" s="5">
        <v>176690786</v>
      </c>
      <c r="Q592" s="5">
        <v>176690786</v>
      </c>
      <c r="R592" s="74">
        <v>12.70629158530989</v>
      </c>
      <c r="S592" s="74"/>
      <c r="T592" s="5">
        <v>0</v>
      </c>
      <c r="U592" s="5">
        <v>0</v>
      </c>
      <c r="V592" s="5">
        <v>0</v>
      </c>
      <c r="W592" s="5">
        <v>0</v>
      </c>
      <c r="X592" s="5">
        <v>1213886353</v>
      </c>
      <c r="Y592" s="73">
        <v>0</v>
      </c>
      <c r="Z592" s="73"/>
    </row>
    <row r="593" spans="1:26" ht="45.75" customHeight="1">
      <c r="A593" s="71" t="s">
        <v>889</v>
      </c>
      <c r="B593" s="71"/>
      <c r="C593" s="72"/>
      <c r="D593" s="72"/>
      <c r="E593" s="4" t="s">
        <v>890</v>
      </c>
      <c r="F593" s="5">
        <v>8976185936</v>
      </c>
      <c r="G593" s="5">
        <v>0</v>
      </c>
      <c r="H593" s="5">
        <v>0</v>
      </c>
      <c r="I593" s="5">
        <v>0</v>
      </c>
      <c r="J593" s="5">
        <v>0</v>
      </c>
      <c r="K593" s="5">
        <v>8976185936</v>
      </c>
      <c r="L593" s="73">
        <v>2724854152</v>
      </c>
      <c r="M593" s="73"/>
      <c r="N593" s="73">
        <v>0</v>
      </c>
      <c r="O593" s="73"/>
      <c r="P593" s="5">
        <v>2724854152</v>
      </c>
      <c r="Q593" s="5">
        <v>2724854152</v>
      </c>
      <c r="R593" s="74">
        <v>30.356480708266826</v>
      </c>
      <c r="S593" s="74"/>
      <c r="T593" s="5">
        <v>0</v>
      </c>
      <c r="U593" s="5">
        <v>0</v>
      </c>
      <c r="V593" s="5">
        <v>0</v>
      </c>
      <c r="W593" s="5">
        <v>0</v>
      </c>
      <c r="X593" s="5">
        <v>6251331784</v>
      </c>
      <c r="Y593" s="73">
        <v>0</v>
      </c>
      <c r="Z593" s="73"/>
    </row>
    <row r="594" spans="1:26" ht="21" customHeight="1">
      <c r="A594" s="71" t="s">
        <v>891</v>
      </c>
      <c r="B594" s="71"/>
      <c r="C594" s="72" t="s">
        <v>100</v>
      </c>
      <c r="D594" s="72"/>
      <c r="E594" s="4" t="s">
        <v>892</v>
      </c>
      <c r="F594" s="5">
        <v>5000000000</v>
      </c>
      <c r="G594" s="5">
        <v>0</v>
      </c>
      <c r="H594" s="5">
        <v>0</v>
      </c>
      <c r="I594" s="5">
        <v>0</v>
      </c>
      <c r="J594" s="5">
        <v>0</v>
      </c>
      <c r="K594" s="5">
        <v>5000000000</v>
      </c>
      <c r="L594" s="73">
        <v>1285062885</v>
      </c>
      <c r="M594" s="73"/>
      <c r="N594" s="73">
        <v>0</v>
      </c>
      <c r="O594" s="73"/>
      <c r="P594" s="5">
        <v>1285062885</v>
      </c>
      <c r="Q594" s="5">
        <v>1285062885</v>
      </c>
      <c r="R594" s="74">
        <v>25.7012577</v>
      </c>
      <c r="S594" s="74"/>
      <c r="T594" s="5">
        <v>0</v>
      </c>
      <c r="U594" s="5">
        <v>0</v>
      </c>
      <c r="V594" s="5">
        <v>0</v>
      </c>
      <c r="W594" s="5">
        <v>0</v>
      </c>
      <c r="X594" s="5">
        <v>3714937115</v>
      </c>
      <c r="Y594" s="73">
        <v>0</v>
      </c>
      <c r="Z594" s="73"/>
    </row>
    <row r="595" spans="1:26" ht="21" customHeight="1">
      <c r="A595" s="71" t="s">
        <v>893</v>
      </c>
      <c r="B595" s="71"/>
      <c r="C595" s="72" t="s">
        <v>100</v>
      </c>
      <c r="D595" s="72"/>
      <c r="E595" s="4" t="s">
        <v>892</v>
      </c>
      <c r="F595" s="5">
        <v>333148650</v>
      </c>
      <c r="G595" s="5">
        <v>0</v>
      </c>
      <c r="H595" s="5">
        <v>0</v>
      </c>
      <c r="I595" s="5">
        <v>0</v>
      </c>
      <c r="J595" s="5">
        <v>0</v>
      </c>
      <c r="K595" s="5">
        <v>333148650</v>
      </c>
      <c r="L595" s="73">
        <v>0</v>
      </c>
      <c r="M595" s="73"/>
      <c r="N595" s="73">
        <v>0</v>
      </c>
      <c r="O595" s="73"/>
      <c r="P595" s="5">
        <v>0</v>
      </c>
      <c r="Q595" s="5">
        <v>0</v>
      </c>
      <c r="R595" s="74">
        <v>0</v>
      </c>
      <c r="S595" s="74"/>
      <c r="T595" s="5">
        <v>0</v>
      </c>
      <c r="U595" s="5">
        <v>0</v>
      </c>
      <c r="V595" s="5">
        <v>0</v>
      </c>
      <c r="W595" s="5">
        <v>0</v>
      </c>
      <c r="X595" s="5">
        <v>333148650</v>
      </c>
      <c r="Y595" s="73">
        <v>0</v>
      </c>
      <c r="Z595" s="73"/>
    </row>
    <row r="596" spans="1:26" ht="21" customHeight="1">
      <c r="A596" s="71" t="s">
        <v>894</v>
      </c>
      <c r="B596" s="71"/>
      <c r="C596" s="72" t="s">
        <v>100</v>
      </c>
      <c r="D596" s="72"/>
      <c r="E596" s="4" t="s">
        <v>892</v>
      </c>
      <c r="F596" s="5">
        <v>315000000</v>
      </c>
      <c r="G596" s="5">
        <v>0</v>
      </c>
      <c r="H596" s="5">
        <v>0</v>
      </c>
      <c r="I596" s="5">
        <v>0</v>
      </c>
      <c r="J596" s="5">
        <v>0</v>
      </c>
      <c r="K596" s="5">
        <v>315000000</v>
      </c>
      <c r="L596" s="73">
        <v>0</v>
      </c>
      <c r="M596" s="73"/>
      <c r="N596" s="73">
        <v>0</v>
      </c>
      <c r="O596" s="73"/>
      <c r="P596" s="5">
        <v>0</v>
      </c>
      <c r="Q596" s="5">
        <v>0</v>
      </c>
      <c r="R596" s="74">
        <v>0</v>
      </c>
      <c r="S596" s="74"/>
      <c r="T596" s="5">
        <v>0</v>
      </c>
      <c r="U596" s="5">
        <v>0</v>
      </c>
      <c r="V596" s="5">
        <v>0</v>
      </c>
      <c r="W596" s="5">
        <v>0</v>
      </c>
      <c r="X596" s="5">
        <v>315000000</v>
      </c>
      <c r="Y596" s="73">
        <v>0</v>
      </c>
      <c r="Z596" s="73"/>
    </row>
    <row r="597" spans="1:26" ht="36.75" customHeight="1">
      <c r="A597" s="71" t="s">
        <v>895</v>
      </c>
      <c r="B597" s="71"/>
      <c r="C597" s="72" t="s">
        <v>100</v>
      </c>
      <c r="D597" s="72"/>
      <c r="E597" s="4" t="s">
        <v>896</v>
      </c>
      <c r="F597" s="5">
        <v>27178695</v>
      </c>
      <c r="G597" s="5">
        <v>0</v>
      </c>
      <c r="H597" s="5">
        <v>0</v>
      </c>
      <c r="I597" s="5">
        <v>0</v>
      </c>
      <c r="J597" s="5">
        <v>0</v>
      </c>
      <c r="K597" s="5">
        <v>27178695</v>
      </c>
      <c r="L597" s="73">
        <v>0</v>
      </c>
      <c r="M597" s="73"/>
      <c r="N597" s="73">
        <v>0</v>
      </c>
      <c r="O597" s="73"/>
      <c r="P597" s="5">
        <v>0</v>
      </c>
      <c r="Q597" s="5">
        <v>0</v>
      </c>
      <c r="R597" s="74">
        <v>0</v>
      </c>
      <c r="S597" s="74"/>
      <c r="T597" s="5">
        <v>0</v>
      </c>
      <c r="U597" s="5">
        <v>0</v>
      </c>
      <c r="V597" s="5">
        <v>0</v>
      </c>
      <c r="W597" s="5">
        <v>0</v>
      </c>
      <c r="X597" s="5">
        <v>27178695</v>
      </c>
      <c r="Y597" s="73">
        <v>0</v>
      </c>
      <c r="Z597" s="73"/>
    </row>
    <row r="598" spans="1:26" ht="21" customHeight="1">
      <c r="A598" s="71" t="s">
        <v>897</v>
      </c>
      <c r="B598" s="71"/>
      <c r="C598" s="72" t="s">
        <v>100</v>
      </c>
      <c r="D598" s="72"/>
      <c r="E598" s="4" t="s">
        <v>898</v>
      </c>
      <c r="F598" s="5">
        <v>1862371227</v>
      </c>
      <c r="G598" s="5">
        <v>0</v>
      </c>
      <c r="H598" s="5">
        <v>0</v>
      </c>
      <c r="I598" s="5">
        <v>0</v>
      </c>
      <c r="J598" s="5">
        <v>0</v>
      </c>
      <c r="K598" s="5">
        <v>1862371227</v>
      </c>
      <c r="L598" s="73">
        <v>990038961</v>
      </c>
      <c r="M598" s="73"/>
      <c r="N598" s="73">
        <v>0</v>
      </c>
      <c r="O598" s="73"/>
      <c r="P598" s="5">
        <v>990038961</v>
      </c>
      <c r="Q598" s="5">
        <v>990038961</v>
      </c>
      <c r="R598" s="74">
        <v>53.16012976611563</v>
      </c>
      <c r="S598" s="74"/>
      <c r="T598" s="5">
        <v>0</v>
      </c>
      <c r="U598" s="5">
        <v>0</v>
      </c>
      <c r="V598" s="5">
        <v>0</v>
      </c>
      <c r="W598" s="5">
        <v>0</v>
      </c>
      <c r="X598" s="5">
        <v>872332266</v>
      </c>
      <c r="Y598" s="73">
        <v>0</v>
      </c>
      <c r="Z598" s="73"/>
    </row>
    <row r="599" spans="1:26" ht="28.5" customHeight="1">
      <c r="A599" s="71" t="s">
        <v>899</v>
      </c>
      <c r="B599" s="71"/>
      <c r="C599" s="72" t="s">
        <v>100</v>
      </c>
      <c r="D599" s="72"/>
      <c r="E599" s="4" t="s">
        <v>900</v>
      </c>
      <c r="F599" s="5">
        <v>938487364</v>
      </c>
      <c r="G599" s="5">
        <v>0</v>
      </c>
      <c r="H599" s="5">
        <v>0</v>
      </c>
      <c r="I599" s="5">
        <v>0</v>
      </c>
      <c r="J599" s="5">
        <v>0</v>
      </c>
      <c r="K599" s="5">
        <v>938487364</v>
      </c>
      <c r="L599" s="73">
        <v>281000000</v>
      </c>
      <c r="M599" s="73"/>
      <c r="N599" s="73">
        <v>0</v>
      </c>
      <c r="O599" s="73"/>
      <c r="P599" s="5">
        <v>281000000</v>
      </c>
      <c r="Q599" s="5">
        <v>281000000</v>
      </c>
      <c r="R599" s="74">
        <v>29.941798981962638</v>
      </c>
      <c r="S599" s="74"/>
      <c r="T599" s="5">
        <v>0</v>
      </c>
      <c r="U599" s="5">
        <v>0</v>
      </c>
      <c r="V599" s="5">
        <v>0</v>
      </c>
      <c r="W599" s="5">
        <v>0</v>
      </c>
      <c r="X599" s="5">
        <v>657487364</v>
      </c>
      <c r="Y599" s="73">
        <v>0</v>
      </c>
      <c r="Z599" s="73"/>
    </row>
    <row r="600" spans="1:26" ht="28.5" customHeight="1">
      <c r="A600" s="71" t="s">
        <v>901</v>
      </c>
      <c r="B600" s="71"/>
      <c r="C600" s="72" t="s">
        <v>100</v>
      </c>
      <c r="D600" s="72"/>
      <c r="E600" s="4" t="s">
        <v>902</v>
      </c>
      <c r="F600" s="5">
        <v>500000000</v>
      </c>
      <c r="G600" s="5">
        <v>0</v>
      </c>
      <c r="H600" s="5">
        <v>0</v>
      </c>
      <c r="I600" s="5">
        <v>0</v>
      </c>
      <c r="J600" s="5">
        <v>0</v>
      </c>
      <c r="K600" s="5">
        <v>500000000</v>
      </c>
      <c r="L600" s="73">
        <v>168752306</v>
      </c>
      <c r="M600" s="73"/>
      <c r="N600" s="73">
        <v>0</v>
      </c>
      <c r="O600" s="73"/>
      <c r="P600" s="5">
        <v>168752306</v>
      </c>
      <c r="Q600" s="5">
        <v>168752306</v>
      </c>
      <c r="R600" s="74">
        <v>33.7504612</v>
      </c>
      <c r="S600" s="74"/>
      <c r="T600" s="5">
        <v>0</v>
      </c>
      <c r="U600" s="5">
        <v>0</v>
      </c>
      <c r="V600" s="5">
        <v>0</v>
      </c>
      <c r="W600" s="5">
        <v>0</v>
      </c>
      <c r="X600" s="5">
        <v>331247694</v>
      </c>
      <c r="Y600" s="73">
        <v>0</v>
      </c>
      <c r="Z600" s="73"/>
    </row>
    <row r="601" spans="1:26" ht="21" customHeight="1">
      <c r="A601" s="71" t="s">
        <v>903</v>
      </c>
      <c r="B601" s="71"/>
      <c r="C601" s="72"/>
      <c r="D601" s="72"/>
      <c r="E601" s="4" t="s">
        <v>904</v>
      </c>
      <c r="F601" s="5">
        <v>8297828104</v>
      </c>
      <c r="G601" s="5">
        <v>44629336</v>
      </c>
      <c r="H601" s="5">
        <v>24656882</v>
      </c>
      <c r="I601" s="5">
        <v>302356401</v>
      </c>
      <c r="J601" s="5">
        <v>301208000</v>
      </c>
      <c r="K601" s="5">
        <v>8318948959</v>
      </c>
      <c r="L601" s="73">
        <v>1885928188</v>
      </c>
      <c r="M601" s="73"/>
      <c r="N601" s="73">
        <v>0</v>
      </c>
      <c r="O601" s="73"/>
      <c r="P601" s="5">
        <v>1878844416</v>
      </c>
      <c r="Q601" s="5">
        <v>1878844416</v>
      </c>
      <c r="R601" s="74">
        <v>22.585117726528896</v>
      </c>
      <c r="S601" s="74"/>
      <c r="T601" s="5">
        <v>228019779</v>
      </c>
      <c r="U601" s="5">
        <v>0</v>
      </c>
      <c r="V601" s="5">
        <v>58528254</v>
      </c>
      <c r="W601" s="5">
        <v>58528254</v>
      </c>
      <c r="X601" s="5">
        <v>6433020771</v>
      </c>
      <c r="Y601" s="73">
        <v>169491525</v>
      </c>
      <c r="Z601" s="73"/>
    </row>
    <row r="602" spans="1:26" ht="36.75" customHeight="1">
      <c r="A602" s="71" t="s">
        <v>905</v>
      </c>
      <c r="B602" s="71"/>
      <c r="C602" s="72"/>
      <c r="D602" s="72"/>
      <c r="E602" s="4" t="s">
        <v>906</v>
      </c>
      <c r="F602" s="5">
        <v>8297828104</v>
      </c>
      <c r="G602" s="5">
        <v>44629336</v>
      </c>
      <c r="H602" s="5">
        <v>24656882</v>
      </c>
      <c r="I602" s="5">
        <v>302356401</v>
      </c>
      <c r="J602" s="5">
        <v>301208000</v>
      </c>
      <c r="K602" s="5">
        <v>8318948959</v>
      </c>
      <c r="L602" s="73">
        <v>1885928188</v>
      </c>
      <c r="M602" s="73"/>
      <c r="N602" s="73">
        <v>0</v>
      </c>
      <c r="O602" s="73"/>
      <c r="P602" s="5">
        <v>1878844416</v>
      </c>
      <c r="Q602" s="5">
        <v>1878844416</v>
      </c>
      <c r="R602" s="74">
        <v>22.585117726528896</v>
      </c>
      <c r="S602" s="74"/>
      <c r="T602" s="5">
        <v>228019779</v>
      </c>
      <c r="U602" s="5">
        <v>0</v>
      </c>
      <c r="V602" s="5">
        <v>58528254</v>
      </c>
      <c r="W602" s="5">
        <v>58528254</v>
      </c>
      <c r="X602" s="5">
        <v>6433020771</v>
      </c>
      <c r="Y602" s="73">
        <v>169491525</v>
      </c>
      <c r="Z602" s="73"/>
    </row>
    <row r="603" spans="1:26" ht="28.5" customHeight="1">
      <c r="A603" s="71" t="s">
        <v>907</v>
      </c>
      <c r="B603" s="71"/>
      <c r="C603" s="72" t="s">
        <v>100</v>
      </c>
      <c r="D603" s="72"/>
      <c r="E603" s="4" t="s">
        <v>908</v>
      </c>
      <c r="F603" s="5">
        <v>87150000</v>
      </c>
      <c r="G603" s="5">
        <v>0</v>
      </c>
      <c r="H603" s="5">
        <v>0</v>
      </c>
      <c r="I603" s="5">
        <v>0</v>
      </c>
      <c r="J603" s="5">
        <v>0</v>
      </c>
      <c r="K603" s="5">
        <v>87150000</v>
      </c>
      <c r="L603" s="73">
        <v>0</v>
      </c>
      <c r="M603" s="73"/>
      <c r="N603" s="73">
        <v>0</v>
      </c>
      <c r="O603" s="73"/>
      <c r="P603" s="5">
        <v>0</v>
      </c>
      <c r="Q603" s="5">
        <v>0</v>
      </c>
      <c r="R603" s="74">
        <v>0</v>
      </c>
      <c r="S603" s="74"/>
      <c r="T603" s="5">
        <v>0</v>
      </c>
      <c r="U603" s="5">
        <v>0</v>
      </c>
      <c r="V603" s="5">
        <v>0</v>
      </c>
      <c r="W603" s="5">
        <v>0</v>
      </c>
      <c r="X603" s="5">
        <v>87150000</v>
      </c>
      <c r="Y603" s="73">
        <v>0</v>
      </c>
      <c r="Z603" s="73"/>
    </row>
    <row r="604" spans="1:26" ht="62.25" customHeight="1">
      <c r="A604" s="71" t="s">
        <v>909</v>
      </c>
      <c r="B604" s="71"/>
      <c r="C604" s="72" t="s">
        <v>100</v>
      </c>
      <c r="D604" s="72"/>
      <c r="E604" s="4" t="s">
        <v>910</v>
      </c>
      <c r="F604" s="5">
        <v>250000000</v>
      </c>
      <c r="G604" s="5">
        <v>0</v>
      </c>
      <c r="H604" s="5">
        <v>0</v>
      </c>
      <c r="I604" s="5">
        <v>302356401</v>
      </c>
      <c r="J604" s="5">
        <v>0</v>
      </c>
      <c r="K604" s="5">
        <v>552356401</v>
      </c>
      <c r="L604" s="73">
        <v>65612026</v>
      </c>
      <c r="M604" s="73"/>
      <c r="N604" s="73">
        <v>0</v>
      </c>
      <c r="O604" s="73"/>
      <c r="P604" s="5">
        <v>58528254</v>
      </c>
      <c r="Q604" s="5">
        <v>58528254</v>
      </c>
      <c r="R604" s="74">
        <v>10.596103148988401</v>
      </c>
      <c r="S604" s="74"/>
      <c r="T604" s="5">
        <v>58528254</v>
      </c>
      <c r="U604" s="5">
        <v>0</v>
      </c>
      <c r="V604" s="5">
        <v>58528254</v>
      </c>
      <c r="W604" s="5">
        <v>58528254</v>
      </c>
      <c r="X604" s="5">
        <v>486744375</v>
      </c>
      <c r="Y604" s="73">
        <v>0</v>
      </c>
      <c r="Z604" s="73"/>
    </row>
    <row r="605" spans="1:26" ht="61.5" customHeight="1">
      <c r="A605" s="71" t="s">
        <v>911</v>
      </c>
      <c r="B605" s="71"/>
      <c r="C605" s="72" t="s">
        <v>100</v>
      </c>
      <c r="D605" s="72"/>
      <c r="E605" s="4" t="s">
        <v>910</v>
      </c>
      <c r="F605" s="5">
        <v>212949462</v>
      </c>
      <c r="G605" s="5">
        <v>0</v>
      </c>
      <c r="H605" s="5">
        <v>0</v>
      </c>
      <c r="I605" s="5">
        <v>0</v>
      </c>
      <c r="J605" s="5">
        <v>0</v>
      </c>
      <c r="K605" s="5">
        <v>212949462</v>
      </c>
      <c r="L605" s="73">
        <v>0</v>
      </c>
      <c r="M605" s="73"/>
      <c r="N605" s="73">
        <v>0</v>
      </c>
      <c r="O605" s="73"/>
      <c r="P605" s="5">
        <v>0</v>
      </c>
      <c r="Q605" s="5">
        <v>0</v>
      </c>
      <c r="R605" s="74">
        <v>0</v>
      </c>
      <c r="S605" s="74"/>
      <c r="T605" s="5">
        <v>0</v>
      </c>
      <c r="U605" s="5">
        <v>0</v>
      </c>
      <c r="V605" s="5">
        <v>0</v>
      </c>
      <c r="W605" s="5">
        <v>0</v>
      </c>
      <c r="X605" s="5">
        <v>212949462</v>
      </c>
      <c r="Y605" s="73">
        <v>0</v>
      </c>
      <c r="Z605" s="73"/>
    </row>
    <row r="606" spans="1:26" ht="62.25" customHeight="1">
      <c r="A606" s="71" t="s">
        <v>912</v>
      </c>
      <c r="B606" s="71"/>
      <c r="C606" s="72" t="s">
        <v>100</v>
      </c>
      <c r="D606" s="72"/>
      <c r="E606" s="4" t="s">
        <v>913</v>
      </c>
      <c r="F606" s="5">
        <v>350000000</v>
      </c>
      <c r="G606" s="5">
        <v>0</v>
      </c>
      <c r="H606" s="5">
        <v>0</v>
      </c>
      <c r="I606" s="5">
        <v>0</v>
      </c>
      <c r="J606" s="5">
        <v>0</v>
      </c>
      <c r="K606" s="5">
        <v>350000000</v>
      </c>
      <c r="L606" s="73">
        <v>0</v>
      </c>
      <c r="M606" s="73"/>
      <c r="N606" s="73">
        <v>0</v>
      </c>
      <c r="O606" s="73"/>
      <c r="P606" s="5">
        <v>0</v>
      </c>
      <c r="Q606" s="5">
        <v>0</v>
      </c>
      <c r="R606" s="74">
        <v>0</v>
      </c>
      <c r="S606" s="74"/>
      <c r="T606" s="5">
        <v>0</v>
      </c>
      <c r="U606" s="5">
        <v>0</v>
      </c>
      <c r="V606" s="5">
        <v>0</v>
      </c>
      <c r="W606" s="5">
        <v>0</v>
      </c>
      <c r="X606" s="5">
        <v>350000000</v>
      </c>
      <c r="Y606" s="73">
        <v>0</v>
      </c>
      <c r="Z606" s="73"/>
    </row>
    <row r="607" spans="1:26" ht="28.5" customHeight="1">
      <c r="A607" s="71" t="s">
        <v>914</v>
      </c>
      <c r="B607" s="71"/>
      <c r="C607" s="72" t="s">
        <v>100</v>
      </c>
      <c r="D607" s="72"/>
      <c r="E607" s="4" t="s">
        <v>915</v>
      </c>
      <c r="F607" s="5">
        <v>2000000000</v>
      </c>
      <c r="G607" s="5">
        <v>0</v>
      </c>
      <c r="H607" s="5">
        <v>0</v>
      </c>
      <c r="I607" s="5">
        <v>0</v>
      </c>
      <c r="J607" s="5">
        <v>228000000</v>
      </c>
      <c r="K607" s="5">
        <v>1772000000</v>
      </c>
      <c r="L607" s="73">
        <v>0</v>
      </c>
      <c r="M607" s="73"/>
      <c r="N607" s="73">
        <v>0</v>
      </c>
      <c r="O607" s="73"/>
      <c r="P607" s="5">
        <v>0</v>
      </c>
      <c r="Q607" s="5">
        <v>0</v>
      </c>
      <c r="R607" s="74">
        <v>0</v>
      </c>
      <c r="S607" s="74"/>
      <c r="T607" s="5">
        <v>0</v>
      </c>
      <c r="U607" s="5">
        <v>0</v>
      </c>
      <c r="V607" s="5">
        <v>0</v>
      </c>
      <c r="W607" s="5">
        <v>0</v>
      </c>
      <c r="X607" s="5">
        <v>1772000000</v>
      </c>
      <c r="Y607" s="73">
        <v>0</v>
      </c>
      <c r="Z607" s="73"/>
    </row>
    <row r="608" spans="1:26" ht="36.75" customHeight="1">
      <c r="A608" s="71" t="s">
        <v>916</v>
      </c>
      <c r="B608" s="71"/>
      <c r="C608" s="72" t="s">
        <v>100</v>
      </c>
      <c r="D608" s="72"/>
      <c r="E608" s="4" t="s">
        <v>917</v>
      </c>
      <c r="F608" s="5">
        <v>900000000</v>
      </c>
      <c r="G608" s="5">
        <v>0</v>
      </c>
      <c r="H608" s="5">
        <v>0</v>
      </c>
      <c r="I608" s="5">
        <v>0</v>
      </c>
      <c r="J608" s="5">
        <v>0</v>
      </c>
      <c r="K608" s="5">
        <v>900000000</v>
      </c>
      <c r="L608" s="73">
        <v>0</v>
      </c>
      <c r="M608" s="73"/>
      <c r="N608" s="73">
        <v>0</v>
      </c>
      <c r="O608" s="73"/>
      <c r="P608" s="5">
        <v>0</v>
      </c>
      <c r="Q608" s="5">
        <v>0</v>
      </c>
      <c r="R608" s="74">
        <v>0</v>
      </c>
      <c r="S608" s="74"/>
      <c r="T608" s="5">
        <v>0</v>
      </c>
      <c r="U608" s="5">
        <v>0</v>
      </c>
      <c r="V608" s="5">
        <v>0</v>
      </c>
      <c r="W608" s="5">
        <v>0</v>
      </c>
      <c r="X608" s="5">
        <v>900000000</v>
      </c>
      <c r="Y608" s="73">
        <v>0</v>
      </c>
      <c r="Z608" s="73"/>
    </row>
    <row r="609" spans="1:26" ht="36.75" customHeight="1">
      <c r="A609" s="71" t="s">
        <v>918</v>
      </c>
      <c r="B609" s="71"/>
      <c r="C609" s="72" t="s">
        <v>100</v>
      </c>
      <c r="D609" s="72"/>
      <c r="E609" s="4" t="s">
        <v>917</v>
      </c>
      <c r="F609" s="5">
        <v>9238908</v>
      </c>
      <c r="G609" s="5">
        <v>0</v>
      </c>
      <c r="H609" s="5">
        <v>2342214</v>
      </c>
      <c r="I609" s="5">
        <v>0</v>
      </c>
      <c r="J609" s="5">
        <v>0</v>
      </c>
      <c r="K609" s="5">
        <v>6896694</v>
      </c>
      <c r="L609" s="73">
        <v>0</v>
      </c>
      <c r="M609" s="73"/>
      <c r="N609" s="73">
        <v>0</v>
      </c>
      <c r="O609" s="73"/>
      <c r="P609" s="5">
        <v>0</v>
      </c>
      <c r="Q609" s="5">
        <v>0</v>
      </c>
      <c r="R609" s="74">
        <v>0</v>
      </c>
      <c r="S609" s="74"/>
      <c r="T609" s="5">
        <v>0</v>
      </c>
      <c r="U609" s="5">
        <v>0</v>
      </c>
      <c r="V609" s="5">
        <v>0</v>
      </c>
      <c r="W609" s="5">
        <v>0</v>
      </c>
      <c r="X609" s="5">
        <v>6896694</v>
      </c>
      <c r="Y609" s="73">
        <v>0</v>
      </c>
      <c r="Z609" s="73"/>
    </row>
    <row r="610" spans="1:26" ht="54" customHeight="1">
      <c r="A610" s="71" t="s">
        <v>919</v>
      </c>
      <c r="B610" s="71"/>
      <c r="C610" s="72" t="s">
        <v>100</v>
      </c>
      <c r="D610" s="72"/>
      <c r="E610" s="4" t="s">
        <v>920</v>
      </c>
      <c r="F610" s="5">
        <v>451000000</v>
      </c>
      <c r="G610" s="5">
        <v>22314668</v>
      </c>
      <c r="H610" s="5">
        <v>22314668</v>
      </c>
      <c r="I610" s="5">
        <v>0</v>
      </c>
      <c r="J610" s="5">
        <v>0</v>
      </c>
      <c r="K610" s="5">
        <v>451000000</v>
      </c>
      <c r="L610" s="73">
        <v>388316162</v>
      </c>
      <c r="M610" s="73"/>
      <c r="N610" s="73">
        <v>0</v>
      </c>
      <c r="O610" s="73"/>
      <c r="P610" s="5">
        <v>388316162</v>
      </c>
      <c r="Q610" s="5">
        <v>388316162</v>
      </c>
      <c r="R610" s="74">
        <v>86.10114456762749</v>
      </c>
      <c r="S610" s="74"/>
      <c r="T610" s="5">
        <v>0</v>
      </c>
      <c r="U610" s="5">
        <v>0</v>
      </c>
      <c r="V610" s="5">
        <v>0</v>
      </c>
      <c r="W610" s="5">
        <v>0</v>
      </c>
      <c r="X610" s="5">
        <v>62683838</v>
      </c>
      <c r="Y610" s="73">
        <v>0</v>
      </c>
      <c r="Z610" s="73"/>
    </row>
    <row r="611" spans="1:26" ht="28.5" customHeight="1">
      <c r="A611" s="71" t="s">
        <v>921</v>
      </c>
      <c r="B611" s="71"/>
      <c r="C611" s="72" t="s">
        <v>100</v>
      </c>
      <c r="D611" s="72"/>
      <c r="E611" s="4" t="s">
        <v>922</v>
      </c>
      <c r="F611" s="5">
        <v>426885229</v>
      </c>
      <c r="G611" s="5">
        <v>22314668</v>
      </c>
      <c r="H611" s="5">
        <v>0</v>
      </c>
      <c r="I611" s="5">
        <v>0</v>
      </c>
      <c r="J611" s="5">
        <v>0</v>
      </c>
      <c r="K611" s="5">
        <v>449199897</v>
      </c>
      <c r="L611" s="73">
        <v>0</v>
      </c>
      <c r="M611" s="73"/>
      <c r="N611" s="73">
        <v>0</v>
      </c>
      <c r="O611" s="73"/>
      <c r="P611" s="5">
        <v>0</v>
      </c>
      <c r="Q611" s="5">
        <v>0</v>
      </c>
      <c r="R611" s="74">
        <v>0</v>
      </c>
      <c r="S611" s="74"/>
      <c r="T611" s="5">
        <v>0</v>
      </c>
      <c r="U611" s="5">
        <v>0</v>
      </c>
      <c r="V611" s="5">
        <v>0</v>
      </c>
      <c r="W611" s="5">
        <v>0</v>
      </c>
      <c r="X611" s="5">
        <v>449199897</v>
      </c>
      <c r="Y611" s="73">
        <v>0</v>
      </c>
      <c r="Z611" s="73"/>
    </row>
    <row r="612" spans="1:26" ht="36.75" customHeight="1">
      <c r="A612" s="71" t="s">
        <v>923</v>
      </c>
      <c r="B612" s="71"/>
      <c r="C612" s="72" t="s">
        <v>100</v>
      </c>
      <c r="D612" s="72"/>
      <c r="E612" s="4" t="s">
        <v>924</v>
      </c>
      <c r="F612" s="5">
        <v>483000000</v>
      </c>
      <c r="G612" s="5">
        <v>0</v>
      </c>
      <c r="H612" s="5">
        <v>0</v>
      </c>
      <c r="I612" s="5">
        <v>0</v>
      </c>
      <c r="J612" s="5">
        <v>5208000</v>
      </c>
      <c r="K612" s="5">
        <v>477792000</v>
      </c>
      <c r="L612" s="73">
        <v>0</v>
      </c>
      <c r="M612" s="73"/>
      <c r="N612" s="73">
        <v>0</v>
      </c>
      <c r="O612" s="73"/>
      <c r="P612" s="5">
        <v>0</v>
      </c>
      <c r="Q612" s="5">
        <v>0</v>
      </c>
      <c r="R612" s="74">
        <v>0</v>
      </c>
      <c r="S612" s="74"/>
      <c r="T612" s="5">
        <v>0</v>
      </c>
      <c r="U612" s="5">
        <v>0</v>
      </c>
      <c r="V612" s="5">
        <v>0</v>
      </c>
      <c r="W612" s="5">
        <v>0</v>
      </c>
      <c r="X612" s="5">
        <v>477792000</v>
      </c>
      <c r="Y612" s="73">
        <v>0</v>
      </c>
      <c r="Z612" s="73"/>
    </row>
    <row r="613" spans="1:26" ht="21" customHeight="1">
      <c r="A613" s="71" t="s">
        <v>925</v>
      </c>
      <c r="B613" s="71"/>
      <c r="C613" s="72" t="s">
        <v>100</v>
      </c>
      <c r="D613" s="72"/>
      <c r="E613" s="4" t="s">
        <v>926</v>
      </c>
      <c r="F613" s="5">
        <v>300000000</v>
      </c>
      <c r="G613" s="5">
        <v>0</v>
      </c>
      <c r="H613" s="5">
        <v>0</v>
      </c>
      <c r="I613" s="5">
        <v>0</v>
      </c>
      <c r="J613" s="5">
        <v>0</v>
      </c>
      <c r="K613" s="5">
        <v>300000000</v>
      </c>
      <c r="L613" s="73">
        <v>0</v>
      </c>
      <c r="M613" s="73"/>
      <c r="N613" s="73">
        <v>0</v>
      </c>
      <c r="O613" s="73"/>
      <c r="P613" s="5">
        <v>0</v>
      </c>
      <c r="Q613" s="5">
        <v>0</v>
      </c>
      <c r="R613" s="74">
        <v>0</v>
      </c>
      <c r="S613" s="74"/>
      <c r="T613" s="5">
        <v>0</v>
      </c>
      <c r="U613" s="5">
        <v>0</v>
      </c>
      <c r="V613" s="5">
        <v>0</v>
      </c>
      <c r="W613" s="5">
        <v>0</v>
      </c>
      <c r="X613" s="5">
        <v>300000000</v>
      </c>
      <c r="Y613" s="73">
        <v>0</v>
      </c>
      <c r="Z613" s="73"/>
    </row>
    <row r="614" spans="1:26" ht="21" customHeight="1">
      <c r="A614" s="71" t="s">
        <v>927</v>
      </c>
      <c r="B614" s="71"/>
      <c r="C614" s="72" t="s">
        <v>100</v>
      </c>
      <c r="D614" s="72"/>
      <c r="E614" s="4" t="s">
        <v>926</v>
      </c>
      <c r="F614" s="5">
        <v>328276100</v>
      </c>
      <c r="G614" s="5">
        <v>0</v>
      </c>
      <c r="H614" s="5">
        <v>0</v>
      </c>
      <c r="I614" s="5">
        <v>0</v>
      </c>
      <c r="J614" s="5">
        <v>0</v>
      </c>
      <c r="K614" s="5">
        <v>328276100</v>
      </c>
      <c r="L614" s="73">
        <v>0</v>
      </c>
      <c r="M614" s="73"/>
      <c r="N614" s="73">
        <v>0</v>
      </c>
      <c r="O614" s="73"/>
      <c r="P614" s="5">
        <v>0</v>
      </c>
      <c r="Q614" s="5">
        <v>0</v>
      </c>
      <c r="R614" s="74">
        <v>0</v>
      </c>
      <c r="S614" s="74"/>
      <c r="T614" s="5">
        <v>0</v>
      </c>
      <c r="U614" s="5">
        <v>0</v>
      </c>
      <c r="V614" s="5">
        <v>0</v>
      </c>
      <c r="W614" s="5">
        <v>0</v>
      </c>
      <c r="X614" s="5">
        <v>328276100</v>
      </c>
      <c r="Y614" s="73">
        <v>0</v>
      </c>
      <c r="Z614" s="73"/>
    </row>
    <row r="615" spans="1:26" ht="21" customHeight="1">
      <c r="A615" s="71" t="s">
        <v>928</v>
      </c>
      <c r="B615" s="71"/>
      <c r="C615" s="72" t="s">
        <v>100</v>
      </c>
      <c r="D615" s="72"/>
      <c r="E615" s="4" t="s">
        <v>929</v>
      </c>
      <c r="F615" s="5">
        <v>689549222</v>
      </c>
      <c r="G615" s="5">
        <v>0</v>
      </c>
      <c r="H615" s="5">
        <v>0</v>
      </c>
      <c r="I615" s="5">
        <v>0</v>
      </c>
      <c r="J615" s="5">
        <v>0</v>
      </c>
      <c r="K615" s="5">
        <v>689549222</v>
      </c>
      <c r="L615" s="73">
        <v>0</v>
      </c>
      <c r="M615" s="73"/>
      <c r="N615" s="73">
        <v>0</v>
      </c>
      <c r="O615" s="73"/>
      <c r="P615" s="5">
        <v>0</v>
      </c>
      <c r="Q615" s="5">
        <v>0</v>
      </c>
      <c r="R615" s="74">
        <v>0</v>
      </c>
      <c r="S615" s="74"/>
      <c r="T615" s="5">
        <v>0</v>
      </c>
      <c r="U615" s="5">
        <v>0</v>
      </c>
      <c r="V615" s="5">
        <v>0</v>
      </c>
      <c r="W615" s="5">
        <v>0</v>
      </c>
      <c r="X615" s="5">
        <v>689549222</v>
      </c>
      <c r="Y615" s="73">
        <v>0</v>
      </c>
      <c r="Z615" s="73"/>
    </row>
    <row r="616" spans="1:26" ht="45" customHeight="1">
      <c r="A616" s="71" t="s">
        <v>930</v>
      </c>
      <c r="B616" s="71"/>
      <c r="C616" s="72" t="s">
        <v>100</v>
      </c>
      <c r="D616" s="72"/>
      <c r="E616" s="4" t="s">
        <v>931</v>
      </c>
      <c r="F616" s="5">
        <v>294000000</v>
      </c>
      <c r="G616" s="5">
        <v>0</v>
      </c>
      <c r="H616" s="5">
        <v>0</v>
      </c>
      <c r="I616" s="5">
        <v>0</v>
      </c>
      <c r="J616" s="5">
        <v>0</v>
      </c>
      <c r="K616" s="5">
        <v>294000000</v>
      </c>
      <c r="L616" s="73">
        <v>0</v>
      </c>
      <c r="M616" s="73"/>
      <c r="N616" s="73">
        <v>0</v>
      </c>
      <c r="O616" s="73"/>
      <c r="P616" s="5">
        <v>0</v>
      </c>
      <c r="Q616" s="5">
        <v>0</v>
      </c>
      <c r="R616" s="74">
        <v>0</v>
      </c>
      <c r="S616" s="74"/>
      <c r="T616" s="5">
        <v>0</v>
      </c>
      <c r="U616" s="5">
        <v>0</v>
      </c>
      <c r="V616" s="5">
        <v>0</v>
      </c>
      <c r="W616" s="5">
        <v>0</v>
      </c>
      <c r="X616" s="5">
        <v>294000000</v>
      </c>
      <c r="Y616" s="73">
        <v>0</v>
      </c>
      <c r="Z616" s="73"/>
    </row>
    <row r="617" spans="1:26" ht="21" customHeight="1">
      <c r="A617" s="71" t="s">
        <v>932</v>
      </c>
      <c r="B617" s="71"/>
      <c r="C617" s="72" t="s">
        <v>100</v>
      </c>
      <c r="D617" s="72"/>
      <c r="E617" s="4" t="s">
        <v>933</v>
      </c>
      <c r="F617" s="5">
        <v>1500000000</v>
      </c>
      <c r="G617" s="5">
        <v>0</v>
      </c>
      <c r="H617" s="5">
        <v>0</v>
      </c>
      <c r="I617" s="5">
        <v>0</v>
      </c>
      <c r="J617" s="5">
        <v>68000000</v>
      </c>
      <c r="K617" s="5">
        <v>1432000000</v>
      </c>
      <c r="L617" s="73">
        <v>1432000000</v>
      </c>
      <c r="M617" s="73"/>
      <c r="N617" s="73">
        <v>0</v>
      </c>
      <c r="O617" s="73"/>
      <c r="P617" s="5">
        <v>1432000000</v>
      </c>
      <c r="Q617" s="5">
        <v>1432000000</v>
      </c>
      <c r="R617" s="74">
        <v>100</v>
      </c>
      <c r="S617" s="74"/>
      <c r="T617" s="5">
        <v>169491525</v>
      </c>
      <c r="U617" s="5">
        <v>0</v>
      </c>
      <c r="V617" s="5">
        <v>0</v>
      </c>
      <c r="W617" s="5">
        <v>0</v>
      </c>
      <c r="X617" s="5">
        <v>0</v>
      </c>
      <c r="Y617" s="73">
        <v>169491525</v>
      </c>
      <c r="Z617" s="73"/>
    </row>
    <row r="618" spans="1:26" ht="28.5" customHeight="1">
      <c r="A618" s="71" t="s">
        <v>934</v>
      </c>
      <c r="B618" s="71"/>
      <c r="C618" s="72" t="s">
        <v>100</v>
      </c>
      <c r="D618" s="72"/>
      <c r="E618" s="4" t="s">
        <v>935</v>
      </c>
      <c r="F618" s="5">
        <v>15779183</v>
      </c>
      <c r="G618" s="5">
        <v>0</v>
      </c>
      <c r="H618" s="5">
        <v>0</v>
      </c>
      <c r="I618" s="5">
        <v>0</v>
      </c>
      <c r="J618" s="5">
        <v>0</v>
      </c>
      <c r="K618" s="5">
        <v>15779183</v>
      </c>
      <c r="L618" s="73">
        <v>0</v>
      </c>
      <c r="M618" s="73"/>
      <c r="N618" s="73">
        <v>0</v>
      </c>
      <c r="O618" s="73"/>
      <c r="P618" s="5">
        <v>0</v>
      </c>
      <c r="Q618" s="5">
        <v>0</v>
      </c>
      <c r="R618" s="74">
        <v>0</v>
      </c>
      <c r="S618" s="74"/>
      <c r="T618" s="5">
        <v>0</v>
      </c>
      <c r="U618" s="5">
        <v>0</v>
      </c>
      <c r="V618" s="5">
        <v>0</v>
      </c>
      <c r="W618" s="5">
        <v>0</v>
      </c>
      <c r="X618" s="5">
        <v>15779183</v>
      </c>
      <c r="Y618" s="73">
        <v>0</v>
      </c>
      <c r="Z618" s="73"/>
    </row>
    <row r="619" spans="1:26" ht="28.5" customHeight="1">
      <c r="A619" s="71" t="s">
        <v>936</v>
      </c>
      <c r="B619" s="71"/>
      <c r="C619" s="72"/>
      <c r="D619" s="72"/>
      <c r="E619" s="4" t="s">
        <v>937</v>
      </c>
      <c r="F619" s="5">
        <v>3001052690</v>
      </c>
      <c r="G619" s="5">
        <v>0</v>
      </c>
      <c r="H619" s="5">
        <v>0</v>
      </c>
      <c r="I619" s="5">
        <v>0</v>
      </c>
      <c r="J619" s="5">
        <v>74356401</v>
      </c>
      <c r="K619" s="5">
        <v>2926696289</v>
      </c>
      <c r="L619" s="73">
        <v>0</v>
      </c>
      <c r="M619" s="73"/>
      <c r="N619" s="73">
        <v>0</v>
      </c>
      <c r="O619" s="73"/>
      <c r="P619" s="5">
        <v>0</v>
      </c>
      <c r="Q619" s="5">
        <v>0</v>
      </c>
      <c r="R619" s="74">
        <v>0</v>
      </c>
      <c r="S619" s="74"/>
      <c r="T619" s="5">
        <v>0</v>
      </c>
      <c r="U619" s="5">
        <v>0</v>
      </c>
      <c r="V619" s="5">
        <v>0</v>
      </c>
      <c r="W619" s="5">
        <v>0</v>
      </c>
      <c r="X619" s="5">
        <v>2926696289</v>
      </c>
      <c r="Y619" s="73">
        <v>0</v>
      </c>
      <c r="Z619" s="73"/>
    </row>
    <row r="620" spans="1:26" ht="28.5" customHeight="1">
      <c r="A620" s="71" t="s">
        <v>938</v>
      </c>
      <c r="B620" s="71"/>
      <c r="C620" s="72"/>
      <c r="D620" s="72"/>
      <c r="E620" s="4" t="s">
        <v>939</v>
      </c>
      <c r="F620" s="5">
        <v>2062926090</v>
      </c>
      <c r="G620" s="5">
        <v>0</v>
      </c>
      <c r="H620" s="5">
        <v>0</v>
      </c>
      <c r="I620" s="5">
        <v>0</v>
      </c>
      <c r="J620" s="5">
        <v>74356401</v>
      </c>
      <c r="K620" s="5">
        <v>1988569689</v>
      </c>
      <c r="L620" s="73">
        <v>0</v>
      </c>
      <c r="M620" s="73"/>
      <c r="N620" s="73">
        <v>0</v>
      </c>
      <c r="O620" s="73"/>
      <c r="P620" s="5">
        <v>0</v>
      </c>
      <c r="Q620" s="5">
        <v>0</v>
      </c>
      <c r="R620" s="74">
        <v>0</v>
      </c>
      <c r="S620" s="74"/>
      <c r="T620" s="5">
        <v>0</v>
      </c>
      <c r="U620" s="5">
        <v>0</v>
      </c>
      <c r="V620" s="5">
        <v>0</v>
      </c>
      <c r="W620" s="5">
        <v>0</v>
      </c>
      <c r="X620" s="5">
        <v>1988569689</v>
      </c>
      <c r="Y620" s="73">
        <v>0</v>
      </c>
      <c r="Z620" s="73"/>
    </row>
    <row r="621" spans="1:26" ht="36.75" customHeight="1">
      <c r="A621" s="71" t="s">
        <v>940</v>
      </c>
      <c r="B621" s="71"/>
      <c r="C621" s="72" t="s">
        <v>100</v>
      </c>
      <c r="D621" s="72"/>
      <c r="E621" s="4" t="s">
        <v>941</v>
      </c>
      <c r="F621" s="5">
        <v>346397502</v>
      </c>
      <c r="G621" s="5">
        <v>0</v>
      </c>
      <c r="H621" s="5">
        <v>0</v>
      </c>
      <c r="I621" s="5">
        <v>0</v>
      </c>
      <c r="J621" s="5">
        <v>0</v>
      </c>
      <c r="K621" s="5">
        <v>346397502</v>
      </c>
      <c r="L621" s="73">
        <v>0</v>
      </c>
      <c r="M621" s="73"/>
      <c r="N621" s="73">
        <v>0</v>
      </c>
      <c r="O621" s="73"/>
      <c r="P621" s="5">
        <v>0</v>
      </c>
      <c r="Q621" s="5">
        <v>0</v>
      </c>
      <c r="R621" s="74">
        <v>0</v>
      </c>
      <c r="S621" s="74"/>
      <c r="T621" s="5">
        <v>0</v>
      </c>
      <c r="U621" s="5">
        <v>0</v>
      </c>
      <c r="V621" s="5">
        <v>0</v>
      </c>
      <c r="W621" s="5">
        <v>0</v>
      </c>
      <c r="X621" s="5">
        <v>346397502</v>
      </c>
      <c r="Y621" s="73">
        <v>0</v>
      </c>
      <c r="Z621" s="73"/>
    </row>
    <row r="622" spans="1:26" ht="28.5" customHeight="1">
      <c r="A622" s="71" t="s">
        <v>942</v>
      </c>
      <c r="B622" s="71"/>
      <c r="C622" s="72" t="s">
        <v>100</v>
      </c>
      <c r="D622" s="72"/>
      <c r="E622" s="4" t="s">
        <v>943</v>
      </c>
      <c r="F622" s="5">
        <v>195510000</v>
      </c>
      <c r="G622" s="5">
        <v>0</v>
      </c>
      <c r="H622" s="5">
        <v>0</v>
      </c>
      <c r="I622" s="5">
        <v>0</v>
      </c>
      <c r="J622" s="5">
        <v>0</v>
      </c>
      <c r="K622" s="5">
        <v>195510000</v>
      </c>
      <c r="L622" s="73">
        <v>0</v>
      </c>
      <c r="M622" s="73"/>
      <c r="N622" s="73">
        <v>0</v>
      </c>
      <c r="O622" s="73"/>
      <c r="P622" s="5">
        <v>0</v>
      </c>
      <c r="Q622" s="5">
        <v>0</v>
      </c>
      <c r="R622" s="74">
        <v>0</v>
      </c>
      <c r="S622" s="74"/>
      <c r="T622" s="5">
        <v>0</v>
      </c>
      <c r="U622" s="5">
        <v>0</v>
      </c>
      <c r="V622" s="5">
        <v>0</v>
      </c>
      <c r="W622" s="5">
        <v>0</v>
      </c>
      <c r="X622" s="5">
        <v>195510000</v>
      </c>
      <c r="Y622" s="73">
        <v>0</v>
      </c>
      <c r="Z622" s="73"/>
    </row>
    <row r="623" spans="1:26" ht="45" customHeight="1">
      <c r="A623" s="71" t="s">
        <v>944</v>
      </c>
      <c r="B623" s="71"/>
      <c r="C623" s="72" t="s">
        <v>100</v>
      </c>
      <c r="D623" s="72"/>
      <c r="E623" s="4" t="s">
        <v>945</v>
      </c>
      <c r="F623" s="5">
        <v>600000000</v>
      </c>
      <c r="G623" s="5">
        <v>0</v>
      </c>
      <c r="H623" s="5">
        <v>0</v>
      </c>
      <c r="I623" s="5">
        <v>0</v>
      </c>
      <c r="J623" s="5">
        <v>0</v>
      </c>
      <c r="K623" s="5">
        <v>600000000</v>
      </c>
      <c r="L623" s="73">
        <v>0</v>
      </c>
      <c r="M623" s="73"/>
      <c r="N623" s="73">
        <v>0</v>
      </c>
      <c r="O623" s="73"/>
      <c r="P623" s="5">
        <v>0</v>
      </c>
      <c r="Q623" s="5">
        <v>0</v>
      </c>
      <c r="R623" s="74">
        <v>0</v>
      </c>
      <c r="S623" s="74"/>
      <c r="T623" s="5">
        <v>0</v>
      </c>
      <c r="U623" s="5">
        <v>0</v>
      </c>
      <c r="V623" s="5">
        <v>0</v>
      </c>
      <c r="W623" s="5">
        <v>0</v>
      </c>
      <c r="X623" s="5">
        <v>600000000</v>
      </c>
      <c r="Y623" s="73">
        <v>0</v>
      </c>
      <c r="Z623" s="73"/>
    </row>
    <row r="624" spans="1:26" ht="36.75" customHeight="1">
      <c r="A624" s="71" t="s">
        <v>946</v>
      </c>
      <c r="B624" s="71"/>
      <c r="C624" s="72" t="s">
        <v>100</v>
      </c>
      <c r="D624" s="72"/>
      <c r="E624" s="4" t="s">
        <v>947</v>
      </c>
      <c r="F624" s="5">
        <v>400000000</v>
      </c>
      <c r="G624" s="5">
        <v>0</v>
      </c>
      <c r="H624" s="5">
        <v>0</v>
      </c>
      <c r="I624" s="5">
        <v>0</v>
      </c>
      <c r="J624" s="5">
        <v>0</v>
      </c>
      <c r="K624" s="5">
        <v>400000000</v>
      </c>
      <c r="L624" s="73">
        <v>0</v>
      </c>
      <c r="M624" s="73"/>
      <c r="N624" s="73">
        <v>0</v>
      </c>
      <c r="O624" s="73"/>
      <c r="P624" s="5">
        <v>0</v>
      </c>
      <c r="Q624" s="5">
        <v>0</v>
      </c>
      <c r="R624" s="74">
        <v>0</v>
      </c>
      <c r="S624" s="74"/>
      <c r="T624" s="5">
        <v>0</v>
      </c>
      <c r="U624" s="5">
        <v>0</v>
      </c>
      <c r="V624" s="5">
        <v>0</v>
      </c>
      <c r="W624" s="5">
        <v>0</v>
      </c>
      <c r="X624" s="5">
        <v>400000000</v>
      </c>
      <c r="Y624" s="73">
        <v>0</v>
      </c>
      <c r="Z624" s="73"/>
    </row>
    <row r="625" spans="1:26" ht="45" customHeight="1">
      <c r="A625" s="71" t="s">
        <v>948</v>
      </c>
      <c r="B625" s="71"/>
      <c r="C625" s="72" t="s">
        <v>100</v>
      </c>
      <c r="D625" s="72"/>
      <c r="E625" s="4" t="s">
        <v>949</v>
      </c>
      <c r="F625" s="5">
        <v>446662187</v>
      </c>
      <c r="G625" s="5">
        <v>0</v>
      </c>
      <c r="H625" s="5">
        <v>0</v>
      </c>
      <c r="I625" s="5">
        <v>0</v>
      </c>
      <c r="J625" s="5">
        <v>0</v>
      </c>
      <c r="K625" s="5">
        <v>446662187</v>
      </c>
      <c r="L625" s="73">
        <v>0</v>
      </c>
      <c r="M625" s="73"/>
      <c r="N625" s="73">
        <v>0</v>
      </c>
      <c r="O625" s="73"/>
      <c r="P625" s="5">
        <v>0</v>
      </c>
      <c r="Q625" s="5">
        <v>0</v>
      </c>
      <c r="R625" s="74">
        <v>0</v>
      </c>
      <c r="S625" s="74"/>
      <c r="T625" s="5">
        <v>0</v>
      </c>
      <c r="U625" s="5">
        <v>0</v>
      </c>
      <c r="V625" s="5">
        <v>0</v>
      </c>
      <c r="W625" s="5">
        <v>0</v>
      </c>
      <c r="X625" s="5">
        <v>446662187</v>
      </c>
      <c r="Y625" s="73">
        <v>0</v>
      </c>
      <c r="Z625" s="73"/>
    </row>
    <row r="626" spans="1:26" ht="54" customHeight="1">
      <c r="A626" s="71" t="s">
        <v>950</v>
      </c>
      <c r="B626" s="71"/>
      <c r="C626" s="72" t="s">
        <v>100</v>
      </c>
      <c r="D626" s="72"/>
      <c r="E626" s="4" t="s">
        <v>951</v>
      </c>
      <c r="F626" s="5">
        <v>74356401</v>
      </c>
      <c r="G626" s="5">
        <v>0</v>
      </c>
      <c r="H626" s="5">
        <v>0</v>
      </c>
      <c r="I626" s="5">
        <v>0</v>
      </c>
      <c r="J626" s="5">
        <v>74356401</v>
      </c>
      <c r="K626" s="5">
        <v>0</v>
      </c>
      <c r="L626" s="73">
        <v>0</v>
      </c>
      <c r="M626" s="73"/>
      <c r="N626" s="73">
        <v>0</v>
      </c>
      <c r="O626" s="73"/>
      <c r="P626" s="5">
        <v>0</v>
      </c>
      <c r="Q626" s="5">
        <v>0</v>
      </c>
      <c r="R626" s="74"/>
      <c r="S626" s="74"/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73">
        <v>0</v>
      </c>
      <c r="Z626" s="73"/>
    </row>
    <row r="627" spans="1:26" ht="54" customHeight="1">
      <c r="A627" s="71" t="s">
        <v>952</v>
      </c>
      <c r="B627" s="71"/>
      <c r="C627" s="72"/>
      <c r="D627" s="72"/>
      <c r="E627" s="4" t="s">
        <v>953</v>
      </c>
      <c r="F627" s="5">
        <v>938126600</v>
      </c>
      <c r="G627" s="5">
        <v>0</v>
      </c>
      <c r="H627" s="5">
        <v>0</v>
      </c>
      <c r="I627" s="5">
        <v>0</v>
      </c>
      <c r="J627" s="5">
        <v>0</v>
      </c>
      <c r="K627" s="5">
        <v>938126600</v>
      </c>
      <c r="L627" s="73">
        <v>0</v>
      </c>
      <c r="M627" s="73"/>
      <c r="N627" s="73">
        <v>0</v>
      </c>
      <c r="O627" s="73"/>
      <c r="P627" s="5">
        <v>0</v>
      </c>
      <c r="Q627" s="5">
        <v>0</v>
      </c>
      <c r="R627" s="74">
        <v>0</v>
      </c>
      <c r="S627" s="74"/>
      <c r="T627" s="5">
        <v>0</v>
      </c>
      <c r="U627" s="5">
        <v>0</v>
      </c>
      <c r="V627" s="5">
        <v>0</v>
      </c>
      <c r="W627" s="5">
        <v>0</v>
      </c>
      <c r="X627" s="5">
        <v>938126600</v>
      </c>
      <c r="Y627" s="73">
        <v>0</v>
      </c>
      <c r="Z627" s="73"/>
    </row>
    <row r="628" spans="1:26" ht="70.5" customHeight="1">
      <c r="A628" s="71" t="s">
        <v>954</v>
      </c>
      <c r="B628" s="71"/>
      <c r="C628" s="72" t="s">
        <v>100</v>
      </c>
      <c r="D628" s="72"/>
      <c r="E628" s="4" t="s">
        <v>955</v>
      </c>
      <c r="F628" s="5">
        <v>150000000</v>
      </c>
      <c r="G628" s="5">
        <v>0</v>
      </c>
      <c r="H628" s="5">
        <v>0</v>
      </c>
      <c r="I628" s="5">
        <v>0</v>
      </c>
      <c r="J628" s="5">
        <v>0</v>
      </c>
      <c r="K628" s="5">
        <v>150000000</v>
      </c>
      <c r="L628" s="73">
        <v>0</v>
      </c>
      <c r="M628" s="73"/>
      <c r="N628" s="73">
        <v>0</v>
      </c>
      <c r="O628" s="73"/>
      <c r="P628" s="5">
        <v>0</v>
      </c>
      <c r="Q628" s="5">
        <v>0</v>
      </c>
      <c r="R628" s="74">
        <v>0</v>
      </c>
      <c r="S628" s="74"/>
      <c r="T628" s="5">
        <v>0</v>
      </c>
      <c r="U628" s="5">
        <v>0</v>
      </c>
      <c r="V628" s="5">
        <v>0</v>
      </c>
      <c r="W628" s="5">
        <v>0</v>
      </c>
      <c r="X628" s="5">
        <v>150000000</v>
      </c>
      <c r="Y628" s="73">
        <v>0</v>
      </c>
      <c r="Z628" s="73"/>
    </row>
    <row r="629" spans="1:26" ht="70.5" customHeight="1">
      <c r="A629" s="71" t="s">
        <v>956</v>
      </c>
      <c r="B629" s="71"/>
      <c r="C629" s="72" t="s">
        <v>100</v>
      </c>
      <c r="D629" s="72"/>
      <c r="E629" s="4" t="s">
        <v>957</v>
      </c>
      <c r="F629" s="5">
        <v>788126600</v>
      </c>
      <c r="G629" s="5">
        <v>0</v>
      </c>
      <c r="H629" s="5">
        <v>0</v>
      </c>
      <c r="I629" s="5">
        <v>0</v>
      </c>
      <c r="J629" s="5">
        <v>0</v>
      </c>
      <c r="K629" s="5">
        <v>788126600</v>
      </c>
      <c r="L629" s="73">
        <v>0</v>
      </c>
      <c r="M629" s="73"/>
      <c r="N629" s="73">
        <v>0</v>
      </c>
      <c r="O629" s="73"/>
      <c r="P629" s="5">
        <v>0</v>
      </c>
      <c r="Q629" s="5">
        <v>0</v>
      </c>
      <c r="R629" s="74">
        <v>0</v>
      </c>
      <c r="S629" s="74"/>
      <c r="T629" s="5">
        <v>0</v>
      </c>
      <c r="U629" s="5">
        <v>0</v>
      </c>
      <c r="V629" s="5">
        <v>0</v>
      </c>
      <c r="W629" s="5">
        <v>0</v>
      </c>
      <c r="X629" s="5">
        <v>788126600</v>
      </c>
      <c r="Y629" s="73">
        <v>0</v>
      </c>
      <c r="Z629" s="73"/>
    </row>
    <row r="630" spans="1:26" ht="21" customHeight="1">
      <c r="A630" s="71" t="s">
        <v>958</v>
      </c>
      <c r="B630" s="71"/>
      <c r="C630" s="72"/>
      <c r="D630" s="72"/>
      <c r="E630" s="4" t="s">
        <v>959</v>
      </c>
      <c r="F630" s="5">
        <v>2910543481</v>
      </c>
      <c r="G630" s="5">
        <v>0</v>
      </c>
      <c r="H630" s="5">
        <v>0</v>
      </c>
      <c r="I630" s="5">
        <v>0</v>
      </c>
      <c r="J630" s="5">
        <v>0</v>
      </c>
      <c r="K630" s="5">
        <v>2910543481</v>
      </c>
      <c r="L630" s="73">
        <v>2860543481</v>
      </c>
      <c r="M630" s="73"/>
      <c r="N630" s="73">
        <v>0</v>
      </c>
      <c r="O630" s="73"/>
      <c r="P630" s="5">
        <v>0</v>
      </c>
      <c r="Q630" s="5">
        <v>0</v>
      </c>
      <c r="R630" s="74">
        <v>0</v>
      </c>
      <c r="S630" s="74"/>
      <c r="T630" s="5">
        <v>0</v>
      </c>
      <c r="U630" s="5">
        <v>0</v>
      </c>
      <c r="V630" s="5">
        <v>0</v>
      </c>
      <c r="W630" s="5">
        <v>0</v>
      </c>
      <c r="X630" s="5">
        <v>50000000</v>
      </c>
      <c r="Y630" s="73">
        <v>0</v>
      </c>
      <c r="Z630" s="73"/>
    </row>
    <row r="631" spans="1:26" ht="36.75" customHeight="1">
      <c r="A631" s="71" t="s">
        <v>960</v>
      </c>
      <c r="B631" s="71"/>
      <c r="C631" s="72"/>
      <c r="D631" s="72"/>
      <c r="E631" s="4" t="s">
        <v>961</v>
      </c>
      <c r="F631" s="5">
        <v>2910543481</v>
      </c>
      <c r="G631" s="5">
        <v>0</v>
      </c>
      <c r="H631" s="5">
        <v>0</v>
      </c>
      <c r="I631" s="5">
        <v>0</v>
      </c>
      <c r="J631" s="5">
        <v>0</v>
      </c>
      <c r="K631" s="5">
        <v>2910543481</v>
      </c>
      <c r="L631" s="73">
        <v>2860543481</v>
      </c>
      <c r="M631" s="73"/>
      <c r="N631" s="73">
        <v>0</v>
      </c>
      <c r="O631" s="73"/>
      <c r="P631" s="5">
        <v>0</v>
      </c>
      <c r="Q631" s="5">
        <v>0</v>
      </c>
      <c r="R631" s="74">
        <v>0</v>
      </c>
      <c r="S631" s="74"/>
      <c r="T631" s="5">
        <v>0</v>
      </c>
      <c r="U631" s="5">
        <v>0</v>
      </c>
      <c r="V631" s="5">
        <v>0</v>
      </c>
      <c r="W631" s="5">
        <v>0</v>
      </c>
      <c r="X631" s="5">
        <v>50000000</v>
      </c>
      <c r="Y631" s="73">
        <v>0</v>
      </c>
      <c r="Z631" s="73"/>
    </row>
    <row r="632" spans="1:26" ht="28.5" customHeight="1">
      <c r="A632" s="71" t="s">
        <v>962</v>
      </c>
      <c r="B632" s="71"/>
      <c r="C632" s="72" t="s">
        <v>100</v>
      </c>
      <c r="D632" s="72"/>
      <c r="E632" s="4" t="s">
        <v>963</v>
      </c>
      <c r="F632" s="5">
        <v>50000000</v>
      </c>
      <c r="G632" s="5">
        <v>0</v>
      </c>
      <c r="H632" s="5">
        <v>0</v>
      </c>
      <c r="I632" s="5">
        <v>0</v>
      </c>
      <c r="J632" s="5">
        <v>0</v>
      </c>
      <c r="K632" s="5">
        <v>50000000</v>
      </c>
      <c r="L632" s="73">
        <v>0</v>
      </c>
      <c r="M632" s="73"/>
      <c r="N632" s="73">
        <v>0</v>
      </c>
      <c r="O632" s="73"/>
      <c r="P632" s="5">
        <v>0</v>
      </c>
      <c r="Q632" s="5">
        <v>0</v>
      </c>
      <c r="R632" s="74">
        <v>0</v>
      </c>
      <c r="S632" s="74"/>
      <c r="T632" s="5">
        <v>0</v>
      </c>
      <c r="U632" s="5">
        <v>0</v>
      </c>
      <c r="V632" s="5">
        <v>0</v>
      </c>
      <c r="W632" s="5">
        <v>0</v>
      </c>
      <c r="X632" s="5">
        <v>50000000</v>
      </c>
      <c r="Y632" s="73">
        <v>0</v>
      </c>
      <c r="Z632" s="73"/>
    </row>
    <row r="633" spans="1:26" ht="21" customHeight="1">
      <c r="A633" s="71" t="s">
        <v>964</v>
      </c>
      <c r="B633" s="71"/>
      <c r="C633" s="72" t="s">
        <v>100</v>
      </c>
      <c r="D633" s="72"/>
      <c r="E633" s="4" t="s">
        <v>965</v>
      </c>
      <c r="F633" s="5">
        <v>2860543481</v>
      </c>
      <c r="G633" s="5">
        <v>0</v>
      </c>
      <c r="H633" s="5">
        <v>0</v>
      </c>
      <c r="I633" s="5">
        <v>0</v>
      </c>
      <c r="J633" s="5">
        <v>0</v>
      </c>
      <c r="K633" s="5">
        <v>2860543481</v>
      </c>
      <c r="L633" s="73">
        <v>2860543481</v>
      </c>
      <c r="M633" s="73"/>
      <c r="N633" s="73">
        <v>0</v>
      </c>
      <c r="O633" s="73"/>
      <c r="P633" s="5">
        <v>0</v>
      </c>
      <c r="Q633" s="5">
        <v>0</v>
      </c>
      <c r="R633" s="74">
        <v>0</v>
      </c>
      <c r="S633" s="74"/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73">
        <v>0</v>
      </c>
      <c r="Z633" s="73"/>
    </row>
    <row r="634" spans="1:26" ht="28.5" customHeight="1">
      <c r="A634" s="71" t="s">
        <v>966</v>
      </c>
      <c r="B634" s="71"/>
      <c r="C634" s="72"/>
      <c r="D634" s="72"/>
      <c r="E634" s="4" t="s">
        <v>967</v>
      </c>
      <c r="F634" s="5">
        <v>9384785399</v>
      </c>
      <c r="G634" s="5">
        <v>0</v>
      </c>
      <c r="H634" s="5">
        <v>0</v>
      </c>
      <c r="I634" s="5">
        <v>0</v>
      </c>
      <c r="J634" s="5">
        <v>1952078141</v>
      </c>
      <c r="K634" s="5">
        <v>7432707258</v>
      </c>
      <c r="L634" s="73">
        <v>0</v>
      </c>
      <c r="M634" s="73"/>
      <c r="N634" s="73">
        <v>0</v>
      </c>
      <c r="O634" s="73"/>
      <c r="P634" s="5">
        <v>0</v>
      </c>
      <c r="Q634" s="5">
        <v>0</v>
      </c>
      <c r="R634" s="74">
        <v>0</v>
      </c>
      <c r="S634" s="74"/>
      <c r="T634" s="5">
        <v>0</v>
      </c>
      <c r="U634" s="5">
        <v>0</v>
      </c>
      <c r="V634" s="5">
        <v>0</v>
      </c>
      <c r="W634" s="5">
        <v>0</v>
      </c>
      <c r="X634" s="5">
        <v>7432707258</v>
      </c>
      <c r="Y634" s="73">
        <v>0</v>
      </c>
      <c r="Z634" s="73"/>
    </row>
    <row r="635" spans="1:26" ht="36.75" customHeight="1">
      <c r="A635" s="71" t="s">
        <v>968</v>
      </c>
      <c r="B635" s="71"/>
      <c r="C635" s="72"/>
      <c r="D635" s="72"/>
      <c r="E635" s="4" t="s">
        <v>969</v>
      </c>
      <c r="F635" s="5">
        <v>442595581</v>
      </c>
      <c r="G635" s="5">
        <v>0</v>
      </c>
      <c r="H635" s="5">
        <v>0</v>
      </c>
      <c r="I635" s="5">
        <v>0</v>
      </c>
      <c r="J635" s="5">
        <v>0</v>
      </c>
      <c r="K635" s="5">
        <v>442595581</v>
      </c>
      <c r="L635" s="73">
        <v>0</v>
      </c>
      <c r="M635" s="73"/>
      <c r="N635" s="73">
        <v>0</v>
      </c>
      <c r="O635" s="73"/>
      <c r="P635" s="5">
        <v>0</v>
      </c>
      <c r="Q635" s="5">
        <v>0</v>
      </c>
      <c r="R635" s="74">
        <v>0</v>
      </c>
      <c r="S635" s="74"/>
      <c r="T635" s="5">
        <v>0</v>
      </c>
      <c r="U635" s="5">
        <v>0</v>
      </c>
      <c r="V635" s="5">
        <v>0</v>
      </c>
      <c r="W635" s="5">
        <v>0</v>
      </c>
      <c r="X635" s="5">
        <v>442595581</v>
      </c>
      <c r="Y635" s="73">
        <v>0</v>
      </c>
      <c r="Z635" s="73"/>
    </row>
    <row r="636" spans="1:26" ht="36.75" customHeight="1">
      <c r="A636" s="71" t="s">
        <v>970</v>
      </c>
      <c r="B636" s="71"/>
      <c r="C636" s="72"/>
      <c r="D636" s="72"/>
      <c r="E636" s="4" t="s">
        <v>971</v>
      </c>
      <c r="F636" s="5">
        <v>442595581</v>
      </c>
      <c r="G636" s="5">
        <v>0</v>
      </c>
      <c r="H636" s="5">
        <v>0</v>
      </c>
      <c r="I636" s="5">
        <v>0</v>
      </c>
      <c r="J636" s="5">
        <v>0</v>
      </c>
      <c r="K636" s="5">
        <v>442595581</v>
      </c>
      <c r="L636" s="73">
        <v>0</v>
      </c>
      <c r="M636" s="73"/>
      <c r="N636" s="73">
        <v>0</v>
      </c>
      <c r="O636" s="73"/>
      <c r="P636" s="5">
        <v>0</v>
      </c>
      <c r="Q636" s="5">
        <v>0</v>
      </c>
      <c r="R636" s="74">
        <v>0</v>
      </c>
      <c r="S636" s="74"/>
      <c r="T636" s="5">
        <v>0</v>
      </c>
      <c r="U636" s="5">
        <v>0</v>
      </c>
      <c r="V636" s="5">
        <v>0</v>
      </c>
      <c r="W636" s="5">
        <v>0</v>
      </c>
      <c r="X636" s="5">
        <v>442595581</v>
      </c>
      <c r="Y636" s="73">
        <v>0</v>
      </c>
      <c r="Z636" s="73"/>
    </row>
    <row r="637" spans="1:26" ht="21" customHeight="1">
      <c r="A637" s="71" t="s">
        <v>972</v>
      </c>
      <c r="B637" s="71"/>
      <c r="C637" s="72" t="s">
        <v>100</v>
      </c>
      <c r="D637" s="72"/>
      <c r="E637" s="4" t="s">
        <v>973</v>
      </c>
      <c r="F637" s="5">
        <v>195177150</v>
      </c>
      <c r="G637" s="5">
        <v>0</v>
      </c>
      <c r="H637" s="5">
        <v>0</v>
      </c>
      <c r="I637" s="5">
        <v>0</v>
      </c>
      <c r="J637" s="5">
        <v>0</v>
      </c>
      <c r="K637" s="5">
        <v>195177150</v>
      </c>
      <c r="L637" s="73">
        <v>0</v>
      </c>
      <c r="M637" s="73"/>
      <c r="N637" s="73">
        <v>0</v>
      </c>
      <c r="O637" s="73"/>
      <c r="P637" s="5">
        <v>0</v>
      </c>
      <c r="Q637" s="5">
        <v>0</v>
      </c>
      <c r="R637" s="74">
        <v>0</v>
      </c>
      <c r="S637" s="74"/>
      <c r="T637" s="5">
        <v>0</v>
      </c>
      <c r="U637" s="5">
        <v>0</v>
      </c>
      <c r="V637" s="5">
        <v>0</v>
      </c>
      <c r="W637" s="5">
        <v>0</v>
      </c>
      <c r="X637" s="5">
        <v>195177150</v>
      </c>
      <c r="Y637" s="73">
        <v>0</v>
      </c>
      <c r="Z637" s="73"/>
    </row>
    <row r="638" spans="1:26" ht="21" customHeight="1">
      <c r="A638" s="71" t="s">
        <v>974</v>
      </c>
      <c r="B638" s="71"/>
      <c r="C638" s="72" t="s">
        <v>100</v>
      </c>
      <c r="D638" s="72"/>
      <c r="E638" s="4" t="s">
        <v>973</v>
      </c>
      <c r="F638" s="5">
        <v>113491454</v>
      </c>
      <c r="G638" s="5">
        <v>0</v>
      </c>
      <c r="H638" s="5">
        <v>0</v>
      </c>
      <c r="I638" s="5">
        <v>0</v>
      </c>
      <c r="J638" s="5">
        <v>0</v>
      </c>
      <c r="K638" s="5">
        <v>113491454</v>
      </c>
      <c r="L638" s="73">
        <v>0</v>
      </c>
      <c r="M638" s="73"/>
      <c r="N638" s="73">
        <v>0</v>
      </c>
      <c r="O638" s="73"/>
      <c r="P638" s="5">
        <v>0</v>
      </c>
      <c r="Q638" s="5">
        <v>0</v>
      </c>
      <c r="R638" s="74">
        <v>0</v>
      </c>
      <c r="S638" s="74"/>
      <c r="T638" s="5">
        <v>0</v>
      </c>
      <c r="U638" s="5">
        <v>0</v>
      </c>
      <c r="V638" s="5">
        <v>0</v>
      </c>
      <c r="W638" s="5">
        <v>0</v>
      </c>
      <c r="X638" s="5">
        <v>113491454</v>
      </c>
      <c r="Y638" s="73">
        <v>0</v>
      </c>
      <c r="Z638" s="73"/>
    </row>
    <row r="639" spans="1:26" ht="21" customHeight="1">
      <c r="A639" s="71" t="s">
        <v>975</v>
      </c>
      <c r="B639" s="71"/>
      <c r="C639" s="72" t="s">
        <v>100</v>
      </c>
      <c r="D639" s="72"/>
      <c r="E639" s="4" t="s">
        <v>973</v>
      </c>
      <c r="F639" s="5">
        <v>88678965</v>
      </c>
      <c r="G639" s="5">
        <v>0</v>
      </c>
      <c r="H639" s="5">
        <v>0</v>
      </c>
      <c r="I639" s="5">
        <v>0</v>
      </c>
      <c r="J639" s="5">
        <v>0</v>
      </c>
      <c r="K639" s="5">
        <v>88678965</v>
      </c>
      <c r="L639" s="73">
        <v>0</v>
      </c>
      <c r="M639" s="73"/>
      <c r="N639" s="73">
        <v>0</v>
      </c>
      <c r="O639" s="73"/>
      <c r="P639" s="5">
        <v>0</v>
      </c>
      <c r="Q639" s="5">
        <v>0</v>
      </c>
      <c r="R639" s="74">
        <v>0</v>
      </c>
      <c r="S639" s="74"/>
      <c r="T639" s="5">
        <v>0</v>
      </c>
      <c r="U639" s="5">
        <v>0</v>
      </c>
      <c r="V639" s="5">
        <v>0</v>
      </c>
      <c r="W639" s="5">
        <v>0</v>
      </c>
      <c r="X639" s="5">
        <v>88678965</v>
      </c>
      <c r="Y639" s="73">
        <v>0</v>
      </c>
      <c r="Z639" s="73"/>
    </row>
    <row r="640" spans="1:26" ht="36.75" customHeight="1">
      <c r="A640" s="71" t="s">
        <v>976</v>
      </c>
      <c r="B640" s="71"/>
      <c r="C640" s="72" t="s">
        <v>100</v>
      </c>
      <c r="D640" s="72"/>
      <c r="E640" s="4" t="s">
        <v>977</v>
      </c>
      <c r="F640" s="5">
        <v>45248012</v>
      </c>
      <c r="G640" s="5">
        <v>0</v>
      </c>
      <c r="H640" s="5">
        <v>0</v>
      </c>
      <c r="I640" s="5">
        <v>0</v>
      </c>
      <c r="J640" s="5">
        <v>0</v>
      </c>
      <c r="K640" s="5">
        <v>45248012</v>
      </c>
      <c r="L640" s="73">
        <v>0</v>
      </c>
      <c r="M640" s="73"/>
      <c r="N640" s="73">
        <v>0</v>
      </c>
      <c r="O640" s="73"/>
      <c r="P640" s="5">
        <v>0</v>
      </c>
      <c r="Q640" s="5">
        <v>0</v>
      </c>
      <c r="R640" s="74">
        <v>0</v>
      </c>
      <c r="S640" s="74"/>
      <c r="T640" s="5">
        <v>0</v>
      </c>
      <c r="U640" s="5">
        <v>0</v>
      </c>
      <c r="V640" s="5">
        <v>0</v>
      </c>
      <c r="W640" s="5">
        <v>0</v>
      </c>
      <c r="X640" s="5">
        <v>45248012</v>
      </c>
      <c r="Y640" s="73">
        <v>0</v>
      </c>
      <c r="Z640" s="73"/>
    </row>
    <row r="641" spans="1:26" ht="36.75" customHeight="1">
      <c r="A641" s="71" t="s">
        <v>978</v>
      </c>
      <c r="B641" s="71"/>
      <c r="C641" s="72"/>
      <c r="D641" s="72"/>
      <c r="E641" s="4" t="s">
        <v>979</v>
      </c>
      <c r="F641" s="5">
        <v>8942189818</v>
      </c>
      <c r="G641" s="5">
        <v>0</v>
      </c>
      <c r="H641" s="5">
        <v>0</v>
      </c>
      <c r="I641" s="5">
        <v>0</v>
      </c>
      <c r="J641" s="5">
        <v>1952078141</v>
      </c>
      <c r="K641" s="5">
        <v>6990111677</v>
      </c>
      <c r="L641" s="73">
        <v>0</v>
      </c>
      <c r="M641" s="73"/>
      <c r="N641" s="73">
        <v>0</v>
      </c>
      <c r="O641" s="73"/>
      <c r="P641" s="5">
        <v>0</v>
      </c>
      <c r="Q641" s="5">
        <v>0</v>
      </c>
      <c r="R641" s="74">
        <v>0</v>
      </c>
      <c r="S641" s="74"/>
      <c r="T641" s="5">
        <v>0</v>
      </c>
      <c r="U641" s="5">
        <v>0</v>
      </c>
      <c r="V641" s="5">
        <v>0</v>
      </c>
      <c r="W641" s="5">
        <v>0</v>
      </c>
      <c r="X641" s="5">
        <v>6990111677</v>
      </c>
      <c r="Y641" s="73">
        <v>0</v>
      </c>
      <c r="Z641" s="73"/>
    </row>
    <row r="642" spans="1:26" ht="28.5" customHeight="1">
      <c r="A642" s="71" t="s">
        <v>980</v>
      </c>
      <c r="B642" s="71"/>
      <c r="C642" s="72"/>
      <c r="D642" s="72"/>
      <c r="E642" s="4" t="s">
        <v>981</v>
      </c>
      <c r="F642" s="5">
        <v>8242189818</v>
      </c>
      <c r="G642" s="5">
        <v>0</v>
      </c>
      <c r="H642" s="5">
        <v>0</v>
      </c>
      <c r="I642" s="5">
        <v>0</v>
      </c>
      <c r="J642" s="5">
        <v>1952078141</v>
      </c>
      <c r="K642" s="5">
        <v>6290111677</v>
      </c>
      <c r="L642" s="73">
        <v>0</v>
      </c>
      <c r="M642" s="73"/>
      <c r="N642" s="73">
        <v>0</v>
      </c>
      <c r="O642" s="73"/>
      <c r="P642" s="5">
        <v>0</v>
      </c>
      <c r="Q642" s="5">
        <v>0</v>
      </c>
      <c r="R642" s="74">
        <v>0</v>
      </c>
      <c r="S642" s="74"/>
      <c r="T642" s="5">
        <v>0</v>
      </c>
      <c r="U642" s="5">
        <v>0</v>
      </c>
      <c r="V642" s="5">
        <v>0</v>
      </c>
      <c r="W642" s="5">
        <v>0</v>
      </c>
      <c r="X642" s="5">
        <v>6290111677</v>
      </c>
      <c r="Y642" s="73">
        <v>0</v>
      </c>
      <c r="Z642" s="73"/>
    </row>
    <row r="643" spans="1:26" ht="21" customHeight="1">
      <c r="A643" s="71" t="s">
        <v>982</v>
      </c>
      <c r="B643" s="71"/>
      <c r="C643" s="72" t="s">
        <v>100</v>
      </c>
      <c r="D643" s="72"/>
      <c r="E643" s="4" t="s">
        <v>983</v>
      </c>
      <c r="F643" s="5">
        <v>7250106349</v>
      </c>
      <c r="G643" s="5">
        <v>0</v>
      </c>
      <c r="H643" s="5">
        <v>0</v>
      </c>
      <c r="I643" s="5">
        <v>0</v>
      </c>
      <c r="J643" s="5">
        <v>1952078141</v>
      </c>
      <c r="K643" s="5">
        <v>5298028208</v>
      </c>
      <c r="L643" s="73">
        <v>0</v>
      </c>
      <c r="M643" s="73"/>
      <c r="N643" s="73">
        <v>0</v>
      </c>
      <c r="O643" s="73"/>
      <c r="P643" s="5">
        <v>0</v>
      </c>
      <c r="Q643" s="5">
        <v>0</v>
      </c>
      <c r="R643" s="74">
        <v>0</v>
      </c>
      <c r="S643" s="74"/>
      <c r="T643" s="5">
        <v>0</v>
      </c>
      <c r="U643" s="5">
        <v>0</v>
      </c>
      <c r="V643" s="5">
        <v>0</v>
      </c>
      <c r="W643" s="5">
        <v>0</v>
      </c>
      <c r="X643" s="5">
        <v>5298028208</v>
      </c>
      <c r="Y643" s="73">
        <v>0</v>
      </c>
      <c r="Z643" s="73"/>
    </row>
    <row r="644" spans="1:26" ht="21" customHeight="1">
      <c r="A644" s="71" t="s">
        <v>984</v>
      </c>
      <c r="B644" s="71"/>
      <c r="C644" s="72" t="s">
        <v>100</v>
      </c>
      <c r="D644" s="72"/>
      <c r="E644" s="4" t="s">
        <v>983</v>
      </c>
      <c r="F644" s="5">
        <v>510433960</v>
      </c>
      <c r="G644" s="5">
        <v>0</v>
      </c>
      <c r="H644" s="5">
        <v>0</v>
      </c>
      <c r="I644" s="5">
        <v>0</v>
      </c>
      <c r="J644" s="5">
        <v>0</v>
      </c>
      <c r="K644" s="5">
        <v>510433960</v>
      </c>
      <c r="L644" s="73">
        <v>0</v>
      </c>
      <c r="M644" s="73"/>
      <c r="N644" s="73">
        <v>0</v>
      </c>
      <c r="O644" s="73"/>
      <c r="P644" s="5">
        <v>0</v>
      </c>
      <c r="Q644" s="5">
        <v>0</v>
      </c>
      <c r="R644" s="74">
        <v>0</v>
      </c>
      <c r="S644" s="74"/>
      <c r="T644" s="5">
        <v>0</v>
      </c>
      <c r="U644" s="5">
        <v>0</v>
      </c>
      <c r="V644" s="5">
        <v>0</v>
      </c>
      <c r="W644" s="5">
        <v>0</v>
      </c>
      <c r="X644" s="5">
        <v>510433960</v>
      </c>
      <c r="Y644" s="73">
        <v>0</v>
      </c>
      <c r="Z644" s="73"/>
    </row>
    <row r="645" spans="1:26" ht="21" customHeight="1">
      <c r="A645" s="71" t="s">
        <v>985</v>
      </c>
      <c r="B645" s="71"/>
      <c r="C645" s="72" t="s">
        <v>100</v>
      </c>
      <c r="D645" s="72"/>
      <c r="E645" s="4" t="s">
        <v>983</v>
      </c>
      <c r="F645" s="5">
        <v>481649509</v>
      </c>
      <c r="G645" s="5">
        <v>0</v>
      </c>
      <c r="H645" s="5">
        <v>0</v>
      </c>
      <c r="I645" s="5">
        <v>0</v>
      </c>
      <c r="J645" s="5">
        <v>0</v>
      </c>
      <c r="K645" s="5">
        <v>481649509</v>
      </c>
      <c r="L645" s="73">
        <v>0</v>
      </c>
      <c r="M645" s="73"/>
      <c r="N645" s="73">
        <v>0</v>
      </c>
      <c r="O645" s="73"/>
      <c r="P645" s="5">
        <v>0</v>
      </c>
      <c r="Q645" s="5">
        <v>0</v>
      </c>
      <c r="R645" s="74">
        <v>0</v>
      </c>
      <c r="S645" s="74"/>
      <c r="T645" s="5">
        <v>0</v>
      </c>
      <c r="U645" s="5">
        <v>0</v>
      </c>
      <c r="V645" s="5">
        <v>0</v>
      </c>
      <c r="W645" s="5">
        <v>0</v>
      </c>
      <c r="X645" s="5">
        <v>481649509</v>
      </c>
      <c r="Y645" s="73">
        <v>0</v>
      </c>
      <c r="Z645" s="73"/>
    </row>
    <row r="646" spans="1:26" ht="37.5" customHeight="1">
      <c r="A646" s="71" t="s">
        <v>986</v>
      </c>
      <c r="B646" s="71"/>
      <c r="C646" s="72"/>
      <c r="D646" s="72"/>
      <c r="E646" s="4" t="s">
        <v>987</v>
      </c>
      <c r="F646" s="5">
        <v>700000000</v>
      </c>
      <c r="G646" s="5">
        <v>0</v>
      </c>
      <c r="H646" s="5">
        <v>0</v>
      </c>
      <c r="I646" s="5">
        <v>0</v>
      </c>
      <c r="J646" s="5">
        <v>0</v>
      </c>
      <c r="K646" s="5">
        <v>700000000</v>
      </c>
      <c r="L646" s="73">
        <v>0</v>
      </c>
      <c r="M646" s="73"/>
      <c r="N646" s="73">
        <v>0</v>
      </c>
      <c r="O646" s="73"/>
      <c r="P646" s="5">
        <v>0</v>
      </c>
      <c r="Q646" s="5">
        <v>0</v>
      </c>
      <c r="R646" s="74">
        <v>0</v>
      </c>
      <c r="S646" s="74"/>
      <c r="T646" s="5">
        <v>0</v>
      </c>
      <c r="U646" s="5">
        <v>0</v>
      </c>
      <c r="V646" s="5">
        <v>0</v>
      </c>
      <c r="W646" s="5">
        <v>0</v>
      </c>
      <c r="X646" s="5">
        <v>700000000</v>
      </c>
      <c r="Y646" s="73">
        <v>0</v>
      </c>
      <c r="Z646" s="73"/>
    </row>
    <row r="647" spans="1:26" ht="27.75" customHeight="1">
      <c r="A647" s="71" t="s">
        <v>988</v>
      </c>
      <c r="B647" s="71"/>
      <c r="C647" s="72" t="s">
        <v>100</v>
      </c>
      <c r="D647" s="72"/>
      <c r="E647" s="4" t="s">
        <v>989</v>
      </c>
      <c r="F647" s="5">
        <v>700000000</v>
      </c>
      <c r="G647" s="5">
        <v>0</v>
      </c>
      <c r="H647" s="5">
        <v>0</v>
      </c>
      <c r="I647" s="5">
        <v>0</v>
      </c>
      <c r="J647" s="5">
        <v>0</v>
      </c>
      <c r="K647" s="5">
        <v>700000000</v>
      </c>
      <c r="L647" s="73">
        <v>0</v>
      </c>
      <c r="M647" s="73"/>
      <c r="N647" s="73">
        <v>0</v>
      </c>
      <c r="O647" s="73"/>
      <c r="P647" s="5">
        <v>0</v>
      </c>
      <c r="Q647" s="5">
        <v>0</v>
      </c>
      <c r="R647" s="74">
        <v>0</v>
      </c>
      <c r="S647" s="74"/>
      <c r="T647" s="5">
        <v>0</v>
      </c>
      <c r="U647" s="5">
        <v>0</v>
      </c>
      <c r="V647" s="5">
        <v>0</v>
      </c>
      <c r="W647" s="5">
        <v>0</v>
      </c>
      <c r="X647" s="5">
        <v>700000000</v>
      </c>
      <c r="Y647" s="73">
        <v>0</v>
      </c>
      <c r="Z647" s="73"/>
    </row>
    <row r="648" spans="1:26" ht="36.75" customHeight="1">
      <c r="A648" s="71" t="s">
        <v>990</v>
      </c>
      <c r="B648" s="71"/>
      <c r="C648" s="72"/>
      <c r="D648" s="72"/>
      <c r="E648" s="4" t="s">
        <v>476</v>
      </c>
      <c r="F648" s="5">
        <v>0</v>
      </c>
      <c r="G648" s="5">
        <v>0</v>
      </c>
      <c r="H648" s="5">
        <v>0</v>
      </c>
      <c r="I648" s="5">
        <v>300000000</v>
      </c>
      <c r="J648" s="5">
        <v>0</v>
      </c>
      <c r="K648" s="5">
        <v>300000000</v>
      </c>
      <c r="L648" s="73">
        <v>300000000</v>
      </c>
      <c r="M648" s="73"/>
      <c r="N648" s="73">
        <v>0</v>
      </c>
      <c r="O648" s="73"/>
      <c r="P648" s="5">
        <v>300000000</v>
      </c>
      <c r="Q648" s="5">
        <v>300000000</v>
      </c>
      <c r="R648" s="74">
        <v>100</v>
      </c>
      <c r="S648" s="74"/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73">
        <v>0</v>
      </c>
      <c r="Z648" s="73"/>
    </row>
    <row r="649" spans="1:26" ht="36.75" customHeight="1">
      <c r="A649" s="71" t="s">
        <v>991</v>
      </c>
      <c r="B649" s="71"/>
      <c r="C649" s="72"/>
      <c r="D649" s="72"/>
      <c r="E649" s="4" t="s">
        <v>476</v>
      </c>
      <c r="F649" s="5">
        <v>0</v>
      </c>
      <c r="G649" s="5">
        <v>0</v>
      </c>
      <c r="H649" s="5">
        <v>0</v>
      </c>
      <c r="I649" s="5">
        <v>300000000</v>
      </c>
      <c r="J649" s="5">
        <v>0</v>
      </c>
      <c r="K649" s="5">
        <v>300000000</v>
      </c>
      <c r="L649" s="73">
        <v>300000000</v>
      </c>
      <c r="M649" s="73"/>
      <c r="N649" s="73">
        <v>0</v>
      </c>
      <c r="O649" s="73"/>
      <c r="P649" s="5">
        <v>300000000</v>
      </c>
      <c r="Q649" s="5">
        <v>300000000</v>
      </c>
      <c r="R649" s="74">
        <v>100</v>
      </c>
      <c r="S649" s="74"/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73">
        <v>0</v>
      </c>
      <c r="Z649" s="73"/>
    </row>
    <row r="650" spans="1:26" ht="37.5" customHeight="1">
      <c r="A650" s="71" t="s">
        <v>992</v>
      </c>
      <c r="B650" s="71"/>
      <c r="C650" s="72"/>
      <c r="D650" s="72"/>
      <c r="E650" s="4" t="s">
        <v>476</v>
      </c>
      <c r="F650" s="5">
        <v>0</v>
      </c>
      <c r="G650" s="5">
        <v>0</v>
      </c>
      <c r="H650" s="5">
        <v>0</v>
      </c>
      <c r="I650" s="5">
        <v>300000000</v>
      </c>
      <c r="J650" s="5">
        <v>0</v>
      </c>
      <c r="K650" s="5">
        <v>300000000</v>
      </c>
      <c r="L650" s="73">
        <v>300000000</v>
      </c>
      <c r="M650" s="73"/>
      <c r="N650" s="73">
        <v>0</v>
      </c>
      <c r="O650" s="73"/>
      <c r="P650" s="5">
        <v>300000000</v>
      </c>
      <c r="Q650" s="5">
        <v>300000000</v>
      </c>
      <c r="R650" s="74">
        <v>100</v>
      </c>
      <c r="S650" s="74"/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73">
        <v>0</v>
      </c>
      <c r="Z650" s="73"/>
    </row>
    <row r="651" spans="1:26" ht="36.75" customHeight="1">
      <c r="A651" s="71" t="s">
        <v>993</v>
      </c>
      <c r="B651" s="71"/>
      <c r="C651" s="72"/>
      <c r="D651" s="72"/>
      <c r="E651" s="4" t="s">
        <v>476</v>
      </c>
      <c r="F651" s="5">
        <v>0</v>
      </c>
      <c r="G651" s="5">
        <v>0</v>
      </c>
      <c r="H651" s="5">
        <v>0</v>
      </c>
      <c r="I651" s="5">
        <v>300000000</v>
      </c>
      <c r="J651" s="5">
        <v>0</v>
      </c>
      <c r="K651" s="5">
        <v>300000000</v>
      </c>
      <c r="L651" s="73">
        <v>300000000</v>
      </c>
      <c r="M651" s="73"/>
      <c r="N651" s="73">
        <v>0</v>
      </c>
      <c r="O651" s="73"/>
      <c r="P651" s="5">
        <v>300000000</v>
      </c>
      <c r="Q651" s="5">
        <v>300000000</v>
      </c>
      <c r="R651" s="74">
        <v>100</v>
      </c>
      <c r="S651" s="74"/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73">
        <v>0</v>
      </c>
      <c r="Z651" s="73"/>
    </row>
    <row r="652" spans="1:26" ht="36.75" customHeight="1">
      <c r="A652" s="71" t="s">
        <v>994</v>
      </c>
      <c r="B652" s="71"/>
      <c r="C652" s="72" t="s">
        <v>100</v>
      </c>
      <c r="D652" s="72"/>
      <c r="E652" s="4" t="s">
        <v>476</v>
      </c>
      <c r="F652" s="5">
        <v>0</v>
      </c>
      <c r="G652" s="5">
        <v>0</v>
      </c>
      <c r="H652" s="5">
        <v>0</v>
      </c>
      <c r="I652" s="5">
        <v>300000000</v>
      </c>
      <c r="J652" s="5">
        <v>0</v>
      </c>
      <c r="K652" s="5">
        <v>300000000</v>
      </c>
      <c r="L652" s="73">
        <v>300000000</v>
      </c>
      <c r="M652" s="73"/>
      <c r="N652" s="73">
        <v>0</v>
      </c>
      <c r="O652" s="73"/>
      <c r="P652" s="5">
        <v>300000000</v>
      </c>
      <c r="Q652" s="5">
        <v>300000000</v>
      </c>
      <c r="R652" s="74">
        <v>100</v>
      </c>
      <c r="S652" s="74"/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73">
        <v>0</v>
      </c>
      <c r="Z652" s="73"/>
    </row>
    <row r="653" spans="1:26" ht="21" customHeight="1">
      <c r="A653" s="71" t="s">
        <v>995</v>
      </c>
      <c r="B653" s="71"/>
      <c r="C653" s="72"/>
      <c r="D653" s="72"/>
      <c r="E653" s="4" t="s">
        <v>996</v>
      </c>
      <c r="F653" s="5">
        <v>68052251866</v>
      </c>
      <c r="G653" s="5">
        <v>0</v>
      </c>
      <c r="H653" s="5">
        <v>90406601</v>
      </c>
      <c r="I653" s="5">
        <v>6583017481</v>
      </c>
      <c r="J653" s="5">
        <v>6583017481</v>
      </c>
      <c r="K653" s="5">
        <v>67961845265</v>
      </c>
      <c r="L653" s="73">
        <v>30121560910</v>
      </c>
      <c r="M653" s="73"/>
      <c r="N653" s="73">
        <v>0</v>
      </c>
      <c r="O653" s="73"/>
      <c r="P653" s="5">
        <v>15193578977</v>
      </c>
      <c r="Q653" s="5">
        <v>15193578977</v>
      </c>
      <c r="R653" s="74">
        <v>22.356042449636977</v>
      </c>
      <c r="S653" s="74"/>
      <c r="T653" s="5">
        <v>1632865958</v>
      </c>
      <c r="U653" s="5">
        <v>0</v>
      </c>
      <c r="V653" s="5">
        <v>1632865958</v>
      </c>
      <c r="W653" s="5">
        <v>1632865958</v>
      </c>
      <c r="X653" s="5">
        <v>37840284355</v>
      </c>
      <c r="Y653" s="73">
        <v>0</v>
      </c>
      <c r="Z653" s="73"/>
    </row>
    <row r="654" spans="1:26" ht="21" customHeight="1">
      <c r="A654" s="71" t="s">
        <v>997</v>
      </c>
      <c r="B654" s="71"/>
      <c r="C654" s="72"/>
      <c r="D654" s="72"/>
      <c r="E654" s="4" t="s">
        <v>31</v>
      </c>
      <c r="F654" s="5">
        <v>1967036772</v>
      </c>
      <c r="G654" s="5">
        <v>0</v>
      </c>
      <c r="H654" s="5">
        <v>0</v>
      </c>
      <c r="I654" s="5">
        <v>0</v>
      </c>
      <c r="J654" s="5">
        <v>2800000</v>
      </c>
      <c r="K654" s="5">
        <v>1964236772</v>
      </c>
      <c r="L654" s="73">
        <v>145108533</v>
      </c>
      <c r="M654" s="73"/>
      <c r="N654" s="73">
        <v>0</v>
      </c>
      <c r="O654" s="73"/>
      <c r="P654" s="5">
        <v>86808533</v>
      </c>
      <c r="Q654" s="5">
        <v>86808533</v>
      </c>
      <c r="R654" s="74">
        <v>4.41945361360947</v>
      </c>
      <c r="S654" s="74"/>
      <c r="T654" s="5">
        <v>86808533</v>
      </c>
      <c r="U654" s="5">
        <v>0</v>
      </c>
      <c r="V654" s="5">
        <v>86808533</v>
      </c>
      <c r="W654" s="5">
        <v>86808533</v>
      </c>
      <c r="X654" s="5">
        <v>1819128239</v>
      </c>
      <c r="Y654" s="73">
        <v>0</v>
      </c>
      <c r="Z654" s="73"/>
    </row>
    <row r="655" spans="1:26" ht="21" customHeight="1">
      <c r="A655" s="71" t="s">
        <v>998</v>
      </c>
      <c r="B655" s="71"/>
      <c r="C655" s="72"/>
      <c r="D655" s="72"/>
      <c r="E655" s="4" t="s">
        <v>33</v>
      </c>
      <c r="F655" s="5">
        <v>1967036772</v>
      </c>
      <c r="G655" s="5">
        <v>0</v>
      </c>
      <c r="H655" s="5">
        <v>0</v>
      </c>
      <c r="I655" s="5">
        <v>0</v>
      </c>
      <c r="J655" s="5">
        <v>2800000</v>
      </c>
      <c r="K655" s="5">
        <v>1964236772</v>
      </c>
      <c r="L655" s="73">
        <v>145108533</v>
      </c>
      <c r="M655" s="73"/>
      <c r="N655" s="73">
        <v>0</v>
      </c>
      <c r="O655" s="73"/>
      <c r="P655" s="5">
        <v>86808533</v>
      </c>
      <c r="Q655" s="5">
        <v>86808533</v>
      </c>
      <c r="R655" s="74">
        <v>4.41945361360947</v>
      </c>
      <c r="S655" s="74"/>
      <c r="T655" s="5">
        <v>86808533</v>
      </c>
      <c r="U655" s="5">
        <v>0</v>
      </c>
      <c r="V655" s="5">
        <v>86808533</v>
      </c>
      <c r="W655" s="5">
        <v>86808533</v>
      </c>
      <c r="X655" s="5">
        <v>1819128239</v>
      </c>
      <c r="Y655" s="73">
        <v>0</v>
      </c>
      <c r="Z655" s="73"/>
    </row>
    <row r="656" spans="1:26" ht="21" customHeight="1">
      <c r="A656" s="71" t="s">
        <v>999</v>
      </c>
      <c r="B656" s="71"/>
      <c r="C656" s="72"/>
      <c r="D656" s="72"/>
      <c r="E656" s="4" t="s">
        <v>35</v>
      </c>
      <c r="F656" s="5">
        <v>1967036772</v>
      </c>
      <c r="G656" s="5">
        <v>0</v>
      </c>
      <c r="H656" s="5">
        <v>0</v>
      </c>
      <c r="I656" s="5">
        <v>0</v>
      </c>
      <c r="J656" s="5">
        <v>2800000</v>
      </c>
      <c r="K656" s="5">
        <v>1964236772</v>
      </c>
      <c r="L656" s="73">
        <v>145108533</v>
      </c>
      <c r="M656" s="73"/>
      <c r="N656" s="73">
        <v>0</v>
      </c>
      <c r="O656" s="73"/>
      <c r="P656" s="5">
        <v>86808533</v>
      </c>
      <c r="Q656" s="5">
        <v>86808533</v>
      </c>
      <c r="R656" s="74">
        <v>4.41945361360947</v>
      </c>
      <c r="S656" s="74"/>
      <c r="T656" s="5">
        <v>86808533</v>
      </c>
      <c r="U656" s="5">
        <v>0</v>
      </c>
      <c r="V656" s="5">
        <v>86808533</v>
      </c>
      <c r="W656" s="5">
        <v>86808533</v>
      </c>
      <c r="X656" s="5">
        <v>1819128239</v>
      </c>
      <c r="Y656" s="73">
        <v>0</v>
      </c>
      <c r="Z656" s="73"/>
    </row>
    <row r="657" spans="1:26" ht="21" customHeight="1">
      <c r="A657" s="71" t="s">
        <v>1000</v>
      </c>
      <c r="B657" s="71"/>
      <c r="C657" s="72"/>
      <c r="D657" s="72"/>
      <c r="E657" s="4" t="s">
        <v>37</v>
      </c>
      <c r="F657" s="5">
        <v>1689540204</v>
      </c>
      <c r="G657" s="5">
        <v>0</v>
      </c>
      <c r="H657" s="5">
        <v>0</v>
      </c>
      <c r="I657" s="5">
        <v>0</v>
      </c>
      <c r="J657" s="5">
        <v>0</v>
      </c>
      <c r="K657" s="5">
        <v>1689540204</v>
      </c>
      <c r="L657" s="73">
        <v>86808533</v>
      </c>
      <c r="M657" s="73"/>
      <c r="N657" s="73">
        <v>0</v>
      </c>
      <c r="O657" s="73"/>
      <c r="P657" s="5">
        <v>86808533</v>
      </c>
      <c r="Q657" s="5">
        <v>86808533</v>
      </c>
      <c r="R657" s="74">
        <v>5.137997473778967</v>
      </c>
      <c r="S657" s="74"/>
      <c r="T657" s="5">
        <v>86808533</v>
      </c>
      <c r="U657" s="5">
        <v>0</v>
      </c>
      <c r="V657" s="5">
        <v>86808533</v>
      </c>
      <c r="W657" s="5">
        <v>86808533</v>
      </c>
      <c r="X657" s="5">
        <v>1602731671</v>
      </c>
      <c r="Y657" s="73">
        <v>0</v>
      </c>
      <c r="Z657" s="73"/>
    </row>
    <row r="658" spans="1:26" ht="36.75" customHeight="1">
      <c r="A658" s="71" t="s">
        <v>1001</v>
      </c>
      <c r="B658" s="71"/>
      <c r="C658" s="72"/>
      <c r="D658" s="72"/>
      <c r="E658" s="4" t="s">
        <v>39</v>
      </c>
      <c r="F658" s="5">
        <v>1682168573</v>
      </c>
      <c r="G658" s="5">
        <v>0</v>
      </c>
      <c r="H658" s="5">
        <v>0</v>
      </c>
      <c r="I658" s="5">
        <v>0</v>
      </c>
      <c r="J658" s="5">
        <v>0</v>
      </c>
      <c r="K658" s="5">
        <v>1682168573</v>
      </c>
      <c r="L658" s="73">
        <v>86808533</v>
      </c>
      <c r="M658" s="73"/>
      <c r="N658" s="73">
        <v>0</v>
      </c>
      <c r="O658" s="73"/>
      <c r="P658" s="5">
        <v>86808533</v>
      </c>
      <c r="Q658" s="5">
        <v>86808533</v>
      </c>
      <c r="R658" s="74">
        <v>5.160513303680653</v>
      </c>
      <c r="S658" s="74"/>
      <c r="T658" s="5">
        <v>86808533</v>
      </c>
      <c r="U658" s="5">
        <v>0</v>
      </c>
      <c r="V658" s="5">
        <v>86808533</v>
      </c>
      <c r="W658" s="5">
        <v>86808533</v>
      </c>
      <c r="X658" s="5">
        <v>1595360040</v>
      </c>
      <c r="Y658" s="73">
        <v>0</v>
      </c>
      <c r="Z658" s="73"/>
    </row>
    <row r="659" spans="1:26" ht="21" customHeight="1">
      <c r="A659" s="71" t="s">
        <v>1002</v>
      </c>
      <c r="B659" s="71"/>
      <c r="C659" s="72" t="s">
        <v>41</v>
      </c>
      <c r="D659" s="72"/>
      <c r="E659" s="4" t="s">
        <v>42</v>
      </c>
      <c r="F659" s="5">
        <v>1245805910</v>
      </c>
      <c r="G659" s="5">
        <v>0</v>
      </c>
      <c r="H659" s="5">
        <v>0</v>
      </c>
      <c r="I659" s="5">
        <v>0</v>
      </c>
      <c r="J659" s="5">
        <v>0</v>
      </c>
      <c r="K659" s="5">
        <v>1245805910</v>
      </c>
      <c r="L659" s="73">
        <v>76498413</v>
      </c>
      <c r="M659" s="73"/>
      <c r="N659" s="73">
        <v>0</v>
      </c>
      <c r="O659" s="73"/>
      <c r="P659" s="5">
        <v>76498413</v>
      </c>
      <c r="Q659" s="5">
        <v>76498413</v>
      </c>
      <c r="R659" s="74">
        <v>6.140476007213676</v>
      </c>
      <c r="S659" s="74"/>
      <c r="T659" s="5">
        <v>76498413</v>
      </c>
      <c r="U659" s="5">
        <v>0</v>
      </c>
      <c r="V659" s="5">
        <v>76498413</v>
      </c>
      <c r="W659" s="5">
        <v>76498413</v>
      </c>
      <c r="X659" s="5">
        <v>1169307497</v>
      </c>
      <c r="Y659" s="73">
        <v>0</v>
      </c>
      <c r="Z659" s="73"/>
    </row>
    <row r="660" spans="1:26" ht="21.75" customHeight="1">
      <c r="A660" s="71" t="s">
        <v>1003</v>
      </c>
      <c r="B660" s="71"/>
      <c r="C660" s="72" t="s">
        <v>41</v>
      </c>
      <c r="D660" s="72"/>
      <c r="E660" s="4" t="s">
        <v>44</v>
      </c>
      <c r="F660" s="5">
        <v>31596009</v>
      </c>
      <c r="G660" s="5">
        <v>0</v>
      </c>
      <c r="H660" s="5">
        <v>0</v>
      </c>
      <c r="I660" s="5">
        <v>0</v>
      </c>
      <c r="J660" s="5">
        <v>0</v>
      </c>
      <c r="K660" s="5">
        <v>31596009</v>
      </c>
      <c r="L660" s="73">
        <v>2994672</v>
      </c>
      <c r="M660" s="73"/>
      <c r="N660" s="73">
        <v>0</v>
      </c>
      <c r="O660" s="73"/>
      <c r="P660" s="5">
        <v>2994672</v>
      </c>
      <c r="Q660" s="5">
        <v>2994672</v>
      </c>
      <c r="R660" s="74">
        <v>9.478007174893513</v>
      </c>
      <c r="S660" s="74"/>
      <c r="T660" s="5">
        <v>2994672</v>
      </c>
      <c r="U660" s="5">
        <v>0</v>
      </c>
      <c r="V660" s="5">
        <v>2994672</v>
      </c>
      <c r="W660" s="5">
        <v>2994672</v>
      </c>
      <c r="X660" s="5">
        <v>28601337</v>
      </c>
      <c r="Y660" s="73">
        <v>0</v>
      </c>
      <c r="Z660" s="73"/>
    </row>
    <row r="661" spans="1:26" ht="21" customHeight="1">
      <c r="A661" s="71" t="s">
        <v>1004</v>
      </c>
      <c r="B661" s="71"/>
      <c r="C661" s="72" t="s">
        <v>41</v>
      </c>
      <c r="D661" s="72"/>
      <c r="E661" s="4" t="s">
        <v>46</v>
      </c>
      <c r="F661" s="5">
        <v>60653608</v>
      </c>
      <c r="G661" s="5">
        <v>0</v>
      </c>
      <c r="H661" s="5">
        <v>0</v>
      </c>
      <c r="I661" s="5">
        <v>0</v>
      </c>
      <c r="J661" s="5">
        <v>0</v>
      </c>
      <c r="K661" s="5">
        <v>60653608</v>
      </c>
      <c r="L661" s="73">
        <v>0</v>
      </c>
      <c r="M661" s="73"/>
      <c r="N661" s="73">
        <v>0</v>
      </c>
      <c r="O661" s="73"/>
      <c r="P661" s="5">
        <v>0</v>
      </c>
      <c r="Q661" s="5">
        <v>0</v>
      </c>
      <c r="R661" s="74">
        <v>0</v>
      </c>
      <c r="S661" s="74"/>
      <c r="T661" s="5">
        <v>0</v>
      </c>
      <c r="U661" s="5">
        <v>0</v>
      </c>
      <c r="V661" s="5">
        <v>0</v>
      </c>
      <c r="W661" s="5">
        <v>0</v>
      </c>
      <c r="X661" s="5">
        <v>60653608</v>
      </c>
      <c r="Y661" s="73">
        <v>0</v>
      </c>
      <c r="Z661" s="73"/>
    </row>
    <row r="662" spans="1:26" ht="21" customHeight="1">
      <c r="A662" s="71" t="s">
        <v>1005</v>
      </c>
      <c r="B662" s="71"/>
      <c r="C662" s="72" t="s">
        <v>41</v>
      </c>
      <c r="D662" s="72"/>
      <c r="E662" s="4" t="s">
        <v>48</v>
      </c>
      <c r="F662" s="5">
        <v>126361683</v>
      </c>
      <c r="G662" s="5">
        <v>0</v>
      </c>
      <c r="H662" s="5">
        <v>0</v>
      </c>
      <c r="I662" s="5">
        <v>0</v>
      </c>
      <c r="J662" s="5">
        <v>0</v>
      </c>
      <c r="K662" s="5">
        <v>126361683</v>
      </c>
      <c r="L662" s="73">
        <v>0</v>
      </c>
      <c r="M662" s="73"/>
      <c r="N662" s="73">
        <v>0</v>
      </c>
      <c r="O662" s="73"/>
      <c r="P662" s="5">
        <v>0</v>
      </c>
      <c r="Q662" s="5">
        <v>0</v>
      </c>
      <c r="R662" s="74">
        <v>0</v>
      </c>
      <c r="S662" s="74"/>
      <c r="T662" s="5">
        <v>0</v>
      </c>
      <c r="U662" s="5">
        <v>0</v>
      </c>
      <c r="V662" s="5">
        <v>0</v>
      </c>
      <c r="W662" s="5">
        <v>0</v>
      </c>
      <c r="X662" s="5">
        <v>126361683</v>
      </c>
      <c r="Y662" s="73">
        <v>0</v>
      </c>
      <c r="Z662" s="73"/>
    </row>
    <row r="663" spans="1:26" ht="21" customHeight="1">
      <c r="A663" s="71" t="s">
        <v>1006</v>
      </c>
      <c r="B663" s="71"/>
      <c r="C663" s="72" t="s">
        <v>41</v>
      </c>
      <c r="D663" s="72"/>
      <c r="E663" s="4" t="s">
        <v>50</v>
      </c>
      <c r="F663" s="5">
        <v>88958627</v>
      </c>
      <c r="G663" s="5">
        <v>0</v>
      </c>
      <c r="H663" s="5">
        <v>0</v>
      </c>
      <c r="I663" s="5">
        <v>0</v>
      </c>
      <c r="J663" s="5">
        <v>0</v>
      </c>
      <c r="K663" s="5">
        <v>88958627</v>
      </c>
      <c r="L663" s="73">
        <v>0</v>
      </c>
      <c r="M663" s="73"/>
      <c r="N663" s="73">
        <v>0</v>
      </c>
      <c r="O663" s="73"/>
      <c r="P663" s="5">
        <v>0</v>
      </c>
      <c r="Q663" s="5">
        <v>0</v>
      </c>
      <c r="R663" s="74">
        <v>0</v>
      </c>
      <c r="S663" s="74"/>
      <c r="T663" s="5">
        <v>0</v>
      </c>
      <c r="U663" s="5">
        <v>0</v>
      </c>
      <c r="V663" s="5">
        <v>0</v>
      </c>
      <c r="W663" s="5">
        <v>0</v>
      </c>
      <c r="X663" s="5">
        <v>88958627</v>
      </c>
      <c r="Y663" s="73">
        <v>0</v>
      </c>
      <c r="Z663" s="73"/>
    </row>
    <row r="664" spans="1:26" ht="21" customHeight="1">
      <c r="A664" s="71" t="s">
        <v>1007</v>
      </c>
      <c r="B664" s="71"/>
      <c r="C664" s="72" t="s">
        <v>41</v>
      </c>
      <c r="D664" s="72"/>
      <c r="E664" s="4" t="s">
        <v>52</v>
      </c>
      <c r="F664" s="5">
        <v>7545240</v>
      </c>
      <c r="G664" s="5">
        <v>0</v>
      </c>
      <c r="H664" s="5">
        <v>0</v>
      </c>
      <c r="I664" s="5">
        <v>0</v>
      </c>
      <c r="J664" s="5">
        <v>0</v>
      </c>
      <c r="K664" s="5">
        <v>7545240</v>
      </c>
      <c r="L664" s="73">
        <v>174851</v>
      </c>
      <c r="M664" s="73"/>
      <c r="N664" s="73">
        <v>0</v>
      </c>
      <c r="O664" s="73"/>
      <c r="P664" s="5">
        <v>174851</v>
      </c>
      <c r="Q664" s="5">
        <v>174851</v>
      </c>
      <c r="R664" s="74">
        <v>2.317368301074585</v>
      </c>
      <c r="S664" s="74"/>
      <c r="T664" s="5">
        <v>174851</v>
      </c>
      <c r="U664" s="5">
        <v>0</v>
      </c>
      <c r="V664" s="5">
        <v>174851</v>
      </c>
      <c r="W664" s="5">
        <v>174851</v>
      </c>
      <c r="X664" s="5">
        <v>7370389</v>
      </c>
      <c r="Y664" s="73">
        <v>0</v>
      </c>
      <c r="Z664" s="73"/>
    </row>
    <row r="665" spans="1:26" ht="21" customHeight="1">
      <c r="A665" s="71" t="s">
        <v>1008</v>
      </c>
      <c r="B665" s="71"/>
      <c r="C665" s="72" t="s">
        <v>41</v>
      </c>
      <c r="D665" s="72"/>
      <c r="E665" s="4" t="s">
        <v>54</v>
      </c>
      <c r="F665" s="5">
        <v>75989613</v>
      </c>
      <c r="G665" s="5">
        <v>0</v>
      </c>
      <c r="H665" s="5">
        <v>0</v>
      </c>
      <c r="I665" s="5">
        <v>0</v>
      </c>
      <c r="J665" s="5">
        <v>0</v>
      </c>
      <c r="K665" s="5">
        <v>75989613</v>
      </c>
      <c r="L665" s="73">
        <v>0</v>
      </c>
      <c r="M665" s="73"/>
      <c r="N665" s="73">
        <v>0</v>
      </c>
      <c r="O665" s="73"/>
      <c r="P665" s="5">
        <v>0</v>
      </c>
      <c r="Q665" s="5">
        <v>0</v>
      </c>
      <c r="R665" s="74">
        <v>0</v>
      </c>
      <c r="S665" s="74"/>
      <c r="T665" s="5">
        <v>0</v>
      </c>
      <c r="U665" s="5">
        <v>0</v>
      </c>
      <c r="V665" s="5">
        <v>0</v>
      </c>
      <c r="W665" s="5">
        <v>0</v>
      </c>
      <c r="X665" s="5">
        <v>75989613</v>
      </c>
      <c r="Y665" s="73">
        <v>0</v>
      </c>
      <c r="Z665" s="73"/>
    </row>
    <row r="666" spans="1:26" ht="21" customHeight="1">
      <c r="A666" s="71" t="s">
        <v>1009</v>
      </c>
      <c r="B666" s="71"/>
      <c r="C666" s="72" t="s">
        <v>41</v>
      </c>
      <c r="D666" s="72"/>
      <c r="E666" s="4" t="s">
        <v>56</v>
      </c>
      <c r="F666" s="5">
        <v>4889376</v>
      </c>
      <c r="G666" s="5">
        <v>0</v>
      </c>
      <c r="H666" s="5">
        <v>0</v>
      </c>
      <c r="I666" s="5">
        <v>0</v>
      </c>
      <c r="J666" s="5">
        <v>0</v>
      </c>
      <c r="K666" s="5">
        <v>4889376</v>
      </c>
      <c r="L666" s="73">
        <v>106893</v>
      </c>
      <c r="M666" s="73"/>
      <c r="N666" s="73">
        <v>0</v>
      </c>
      <c r="O666" s="73"/>
      <c r="P666" s="5">
        <v>106893</v>
      </c>
      <c r="Q666" s="5">
        <v>106893</v>
      </c>
      <c r="R666" s="74">
        <v>2.1862298992754905</v>
      </c>
      <c r="S666" s="74"/>
      <c r="T666" s="5">
        <v>106893</v>
      </c>
      <c r="U666" s="5">
        <v>0</v>
      </c>
      <c r="V666" s="5">
        <v>106893</v>
      </c>
      <c r="W666" s="5">
        <v>106893</v>
      </c>
      <c r="X666" s="5">
        <v>4782483</v>
      </c>
      <c r="Y666" s="73">
        <v>0</v>
      </c>
      <c r="Z666" s="73"/>
    </row>
    <row r="667" spans="1:26" ht="28.5" customHeight="1">
      <c r="A667" s="71" t="s">
        <v>1010</v>
      </c>
      <c r="B667" s="71"/>
      <c r="C667" s="72" t="s">
        <v>41</v>
      </c>
      <c r="D667" s="72"/>
      <c r="E667" s="4" t="s">
        <v>58</v>
      </c>
      <c r="F667" s="5">
        <v>40368507</v>
      </c>
      <c r="G667" s="5">
        <v>0</v>
      </c>
      <c r="H667" s="5">
        <v>0</v>
      </c>
      <c r="I667" s="5">
        <v>0</v>
      </c>
      <c r="J667" s="5">
        <v>0</v>
      </c>
      <c r="K667" s="5">
        <v>40368507</v>
      </c>
      <c r="L667" s="73">
        <v>7033704</v>
      </c>
      <c r="M667" s="73"/>
      <c r="N667" s="73">
        <v>0</v>
      </c>
      <c r="O667" s="73"/>
      <c r="P667" s="5">
        <v>7033704</v>
      </c>
      <c r="Q667" s="5">
        <v>7033704</v>
      </c>
      <c r="R667" s="74">
        <v>17.42374073928471</v>
      </c>
      <c r="S667" s="74"/>
      <c r="T667" s="5">
        <v>7033704</v>
      </c>
      <c r="U667" s="5">
        <v>0</v>
      </c>
      <c r="V667" s="5">
        <v>7033704</v>
      </c>
      <c r="W667" s="5">
        <v>7033704</v>
      </c>
      <c r="X667" s="5">
        <v>33334803</v>
      </c>
      <c r="Y667" s="73">
        <v>0</v>
      </c>
      <c r="Z667" s="73"/>
    </row>
    <row r="668" spans="1:26" ht="21" customHeight="1">
      <c r="A668" s="71" t="s">
        <v>1011</v>
      </c>
      <c r="B668" s="71"/>
      <c r="C668" s="72"/>
      <c r="D668" s="72"/>
      <c r="E668" s="4" t="s">
        <v>64</v>
      </c>
      <c r="F668" s="5">
        <v>7371631</v>
      </c>
      <c r="G668" s="5">
        <v>0</v>
      </c>
      <c r="H668" s="5">
        <v>0</v>
      </c>
      <c r="I668" s="5">
        <v>0</v>
      </c>
      <c r="J668" s="5">
        <v>0</v>
      </c>
      <c r="K668" s="5">
        <v>7371631</v>
      </c>
      <c r="L668" s="73">
        <v>0</v>
      </c>
      <c r="M668" s="73"/>
      <c r="N668" s="73">
        <v>0</v>
      </c>
      <c r="O668" s="73"/>
      <c r="P668" s="5">
        <v>0</v>
      </c>
      <c r="Q668" s="5">
        <v>0</v>
      </c>
      <c r="R668" s="74">
        <v>0</v>
      </c>
      <c r="S668" s="74"/>
      <c r="T668" s="5">
        <v>0</v>
      </c>
      <c r="U668" s="5">
        <v>0</v>
      </c>
      <c r="V668" s="5">
        <v>0</v>
      </c>
      <c r="W668" s="5">
        <v>0</v>
      </c>
      <c r="X668" s="5">
        <v>7371631</v>
      </c>
      <c r="Y668" s="73">
        <v>0</v>
      </c>
      <c r="Z668" s="73"/>
    </row>
    <row r="669" spans="1:26" ht="28.5" customHeight="1">
      <c r="A669" s="71" t="s">
        <v>1012</v>
      </c>
      <c r="B669" s="71"/>
      <c r="C669" s="72" t="s">
        <v>41</v>
      </c>
      <c r="D669" s="72"/>
      <c r="E669" s="4" t="s">
        <v>66</v>
      </c>
      <c r="F669" s="5">
        <v>7371631</v>
      </c>
      <c r="G669" s="5">
        <v>0</v>
      </c>
      <c r="H669" s="5">
        <v>0</v>
      </c>
      <c r="I669" s="5">
        <v>0</v>
      </c>
      <c r="J669" s="5">
        <v>0</v>
      </c>
      <c r="K669" s="5">
        <v>7371631</v>
      </c>
      <c r="L669" s="73">
        <v>0</v>
      </c>
      <c r="M669" s="73"/>
      <c r="N669" s="73">
        <v>0</v>
      </c>
      <c r="O669" s="73"/>
      <c r="P669" s="5">
        <v>0</v>
      </c>
      <c r="Q669" s="5">
        <v>0</v>
      </c>
      <c r="R669" s="74">
        <v>0</v>
      </c>
      <c r="S669" s="74"/>
      <c r="T669" s="5">
        <v>0</v>
      </c>
      <c r="U669" s="5">
        <v>0</v>
      </c>
      <c r="V669" s="5">
        <v>0</v>
      </c>
      <c r="W669" s="5">
        <v>0</v>
      </c>
      <c r="X669" s="5">
        <v>7371631</v>
      </c>
      <c r="Y669" s="73">
        <v>0</v>
      </c>
      <c r="Z669" s="73"/>
    </row>
    <row r="670" spans="1:26" ht="21" customHeight="1">
      <c r="A670" s="71" t="s">
        <v>1013</v>
      </c>
      <c r="B670" s="71"/>
      <c r="C670" s="72"/>
      <c r="D670" s="72"/>
      <c r="E670" s="4" t="s">
        <v>70</v>
      </c>
      <c r="F670" s="5">
        <v>277496568</v>
      </c>
      <c r="G670" s="5">
        <v>0</v>
      </c>
      <c r="H670" s="5">
        <v>0</v>
      </c>
      <c r="I670" s="5">
        <v>0</v>
      </c>
      <c r="J670" s="5">
        <v>2800000</v>
      </c>
      <c r="K670" s="5">
        <v>274696568</v>
      </c>
      <c r="L670" s="73">
        <v>58300000</v>
      </c>
      <c r="M670" s="73"/>
      <c r="N670" s="73">
        <v>0</v>
      </c>
      <c r="O670" s="73"/>
      <c r="P670" s="5">
        <v>0</v>
      </c>
      <c r="Q670" s="5">
        <v>0</v>
      </c>
      <c r="R670" s="74">
        <v>0</v>
      </c>
      <c r="S670" s="74"/>
      <c r="T670" s="5">
        <v>0</v>
      </c>
      <c r="U670" s="5">
        <v>0</v>
      </c>
      <c r="V670" s="5">
        <v>0</v>
      </c>
      <c r="W670" s="5">
        <v>0</v>
      </c>
      <c r="X670" s="5">
        <v>216396568</v>
      </c>
      <c r="Y670" s="73">
        <v>0</v>
      </c>
      <c r="Z670" s="73"/>
    </row>
    <row r="671" spans="1:26" ht="21" customHeight="1">
      <c r="A671" s="71" t="s">
        <v>1014</v>
      </c>
      <c r="B671" s="71"/>
      <c r="C671" s="72"/>
      <c r="D671" s="72"/>
      <c r="E671" s="4" t="s">
        <v>72</v>
      </c>
      <c r="F671" s="5">
        <v>4996992</v>
      </c>
      <c r="G671" s="5">
        <v>0</v>
      </c>
      <c r="H671" s="5">
        <v>0</v>
      </c>
      <c r="I671" s="5">
        <v>0</v>
      </c>
      <c r="J671" s="5">
        <v>0</v>
      </c>
      <c r="K671" s="5">
        <v>4996992</v>
      </c>
      <c r="L671" s="73">
        <v>0</v>
      </c>
      <c r="M671" s="73"/>
      <c r="N671" s="73">
        <v>0</v>
      </c>
      <c r="O671" s="73"/>
      <c r="P671" s="5">
        <v>0</v>
      </c>
      <c r="Q671" s="5">
        <v>0</v>
      </c>
      <c r="R671" s="74">
        <v>0</v>
      </c>
      <c r="S671" s="74"/>
      <c r="T671" s="5">
        <v>0</v>
      </c>
      <c r="U671" s="5">
        <v>0</v>
      </c>
      <c r="V671" s="5">
        <v>0</v>
      </c>
      <c r="W671" s="5">
        <v>0</v>
      </c>
      <c r="X671" s="5">
        <v>4996992</v>
      </c>
      <c r="Y671" s="73">
        <v>0</v>
      </c>
      <c r="Z671" s="73"/>
    </row>
    <row r="672" spans="1:26" ht="21" customHeight="1">
      <c r="A672" s="71" t="s">
        <v>1015</v>
      </c>
      <c r="B672" s="71"/>
      <c r="C672" s="72" t="s">
        <v>41</v>
      </c>
      <c r="D672" s="72"/>
      <c r="E672" s="4" t="s">
        <v>74</v>
      </c>
      <c r="F672" s="5">
        <v>4996992</v>
      </c>
      <c r="G672" s="5">
        <v>0</v>
      </c>
      <c r="H672" s="5">
        <v>0</v>
      </c>
      <c r="I672" s="5">
        <v>0</v>
      </c>
      <c r="J672" s="5">
        <v>0</v>
      </c>
      <c r="K672" s="5">
        <v>4996992</v>
      </c>
      <c r="L672" s="73">
        <v>0</v>
      </c>
      <c r="M672" s="73"/>
      <c r="N672" s="73">
        <v>0</v>
      </c>
      <c r="O672" s="73"/>
      <c r="P672" s="5">
        <v>0</v>
      </c>
      <c r="Q672" s="5">
        <v>0</v>
      </c>
      <c r="R672" s="74">
        <v>0</v>
      </c>
      <c r="S672" s="74"/>
      <c r="T672" s="5">
        <v>0</v>
      </c>
      <c r="U672" s="5">
        <v>0</v>
      </c>
      <c r="V672" s="5">
        <v>0</v>
      </c>
      <c r="W672" s="5">
        <v>0</v>
      </c>
      <c r="X672" s="5">
        <v>4996992</v>
      </c>
      <c r="Y672" s="73">
        <v>0</v>
      </c>
      <c r="Z672" s="73"/>
    </row>
    <row r="673" spans="1:26" ht="21" customHeight="1">
      <c r="A673" s="71" t="s">
        <v>1016</v>
      </c>
      <c r="B673" s="71"/>
      <c r="C673" s="72"/>
      <c r="D673" s="72"/>
      <c r="E673" s="4" t="s">
        <v>76</v>
      </c>
      <c r="F673" s="5">
        <v>272499576</v>
      </c>
      <c r="G673" s="5">
        <v>0</v>
      </c>
      <c r="H673" s="5">
        <v>0</v>
      </c>
      <c r="I673" s="5">
        <v>0</v>
      </c>
      <c r="J673" s="5">
        <v>2800000</v>
      </c>
      <c r="K673" s="5">
        <v>269699576</v>
      </c>
      <c r="L673" s="73">
        <v>58300000</v>
      </c>
      <c r="M673" s="73"/>
      <c r="N673" s="73">
        <v>0</v>
      </c>
      <c r="O673" s="73"/>
      <c r="P673" s="5">
        <v>0</v>
      </c>
      <c r="Q673" s="5">
        <v>0</v>
      </c>
      <c r="R673" s="74">
        <v>0</v>
      </c>
      <c r="S673" s="74"/>
      <c r="T673" s="5">
        <v>0</v>
      </c>
      <c r="U673" s="5">
        <v>0</v>
      </c>
      <c r="V673" s="5">
        <v>0</v>
      </c>
      <c r="W673" s="5">
        <v>0</v>
      </c>
      <c r="X673" s="5">
        <v>211399576</v>
      </c>
      <c r="Y673" s="73">
        <v>0</v>
      </c>
      <c r="Z673" s="73"/>
    </row>
    <row r="674" spans="1:26" ht="28.5" customHeight="1">
      <c r="A674" s="71" t="s">
        <v>1017</v>
      </c>
      <c r="B674" s="71"/>
      <c r="C674" s="72" t="s">
        <v>41</v>
      </c>
      <c r="D674" s="72"/>
      <c r="E674" s="4" t="s">
        <v>132</v>
      </c>
      <c r="F674" s="5">
        <v>255400000</v>
      </c>
      <c r="G674" s="5">
        <v>0</v>
      </c>
      <c r="H674" s="5">
        <v>0</v>
      </c>
      <c r="I674" s="5">
        <v>0</v>
      </c>
      <c r="J674" s="5">
        <v>2800000</v>
      </c>
      <c r="K674" s="5">
        <v>252600000</v>
      </c>
      <c r="L674" s="73">
        <v>58300000</v>
      </c>
      <c r="M674" s="73"/>
      <c r="N674" s="73">
        <v>0</v>
      </c>
      <c r="O674" s="73"/>
      <c r="P674" s="5">
        <v>0</v>
      </c>
      <c r="Q674" s="5">
        <v>0</v>
      </c>
      <c r="R674" s="74">
        <v>0</v>
      </c>
      <c r="S674" s="74"/>
      <c r="T674" s="5">
        <v>0</v>
      </c>
      <c r="U674" s="5">
        <v>0</v>
      </c>
      <c r="V674" s="5">
        <v>0</v>
      </c>
      <c r="W674" s="5">
        <v>0</v>
      </c>
      <c r="X674" s="5">
        <v>194300000</v>
      </c>
      <c r="Y674" s="73">
        <v>0</v>
      </c>
      <c r="Z674" s="73"/>
    </row>
    <row r="675" spans="1:26" ht="21" customHeight="1">
      <c r="A675" s="71" t="s">
        <v>1018</v>
      </c>
      <c r="B675" s="71"/>
      <c r="C675" s="72" t="s">
        <v>41</v>
      </c>
      <c r="D675" s="72"/>
      <c r="E675" s="4" t="s">
        <v>78</v>
      </c>
      <c r="F675" s="5">
        <v>7571200</v>
      </c>
      <c r="G675" s="5">
        <v>0</v>
      </c>
      <c r="H675" s="5">
        <v>0</v>
      </c>
      <c r="I675" s="5">
        <v>0</v>
      </c>
      <c r="J675" s="5">
        <v>0</v>
      </c>
      <c r="K675" s="5">
        <v>7571200</v>
      </c>
      <c r="L675" s="73">
        <v>0</v>
      </c>
      <c r="M675" s="73"/>
      <c r="N675" s="73">
        <v>0</v>
      </c>
      <c r="O675" s="73"/>
      <c r="P675" s="5">
        <v>0</v>
      </c>
      <c r="Q675" s="5">
        <v>0</v>
      </c>
      <c r="R675" s="74">
        <v>0</v>
      </c>
      <c r="S675" s="74"/>
      <c r="T675" s="5">
        <v>0</v>
      </c>
      <c r="U675" s="5">
        <v>0</v>
      </c>
      <c r="V675" s="5">
        <v>0</v>
      </c>
      <c r="W675" s="5">
        <v>0</v>
      </c>
      <c r="X675" s="5">
        <v>7571200</v>
      </c>
      <c r="Y675" s="73">
        <v>0</v>
      </c>
      <c r="Z675" s="73"/>
    </row>
    <row r="676" spans="1:26" ht="36.75" customHeight="1">
      <c r="A676" s="71" t="s">
        <v>1019</v>
      </c>
      <c r="B676" s="71"/>
      <c r="C676" s="72" t="s">
        <v>41</v>
      </c>
      <c r="D676" s="72"/>
      <c r="E676" s="4" t="s">
        <v>82</v>
      </c>
      <c r="F676" s="5">
        <v>1249248</v>
      </c>
      <c r="G676" s="5">
        <v>0</v>
      </c>
      <c r="H676" s="5">
        <v>0</v>
      </c>
      <c r="I676" s="5">
        <v>0</v>
      </c>
      <c r="J676" s="5">
        <v>0</v>
      </c>
      <c r="K676" s="5">
        <v>1249248</v>
      </c>
      <c r="L676" s="73">
        <v>0</v>
      </c>
      <c r="M676" s="73"/>
      <c r="N676" s="73">
        <v>0</v>
      </c>
      <c r="O676" s="73"/>
      <c r="P676" s="5">
        <v>0</v>
      </c>
      <c r="Q676" s="5">
        <v>0</v>
      </c>
      <c r="R676" s="74">
        <v>0</v>
      </c>
      <c r="S676" s="74"/>
      <c r="T676" s="5">
        <v>0</v>
      </c>
      <c r="U676" s="5">
        <v>0</v>
      </c>
      <c r="V676" s="5">
        <v>0</v>
      </c>
      <c r="W676" s="5">
        <v>0</v>
      </c>
      <c r="X676" s="5">
        <v>1249248</v>
      </c>
      <c r="Y676" s="73">
        <v>0</v>
      </c>
      <c r="Z676" s="73"/>
    </row>
    <row r="677" spans="1:26" ht="21.75" customHeight="1">
      <c r="A677" s="71" t="s">
        <v>1020</v>
      </c>
      <c r="B677" s="71"/>
      <c r="C677" s="72" t="s">
        <v>41</v>
      </c>
      <c r="D677" s="72"/>
      <c r="E677" s="4" t="s">
        <v>84</v>
      </c>
      <c r="F677" s="5">
        <v>1465048</v>
      </c>
      <c r="G677" s="5">
        <v>0</v>
      </c>
      <c r="H677" s="5">
        <v>0</v>
      </c>
      <c r="I677" s="5">
        <v>0</v>
      </c>
      <c r="J677" s="5">
        <v>0</v>
      </c>
      <c r="K677" s="5">
        <v>1465048</v>
      </c>
      <c r="L677" s="73">
        <v>0</v>
      </c>
      <c r="M677" s="73"/>
      <c r="N677" s="73">
        <v>0</v>
      </c>
      <c r="O677" s="73"/>
      <c r="P677" s="5">
        <v>0</v>
      </c>
      <c r="Q677" s="5">
        <v>0</v>
      </c>
      <c r="R677" s="74">
        <v>0</v>
      </c>
      <c r="S677" s="74"/>
      <c r="T677" s="5">
        <v>0</v>
      </c>
      <c r="U677" s="5">
        <v>0</v>
      </c>
      <c r="V677" s="5">
        <v>0</v>
      </c>
      <c r="W677" s="5">
        <v>0</v>
      </c>
      <c r="X677" s="5">
        <v>1465048</v>
      </c>
      <c r="Y677" s="73">
        <v>0</v>
      </c>
      <c r="Z677" s="73"/>
    </row>
    <row r="678" spans="1:26" ht="21" customHeight="1">
      <c r="A678" s="71" t="s">
        <v>1021</v>
      </c>
      <c r="B678" s="71"/>
      <c r="C678" s="72" t="s">
        <v>41</v>
      </c>
      <c r="D678" s="72"/>
      <c r="E678" s="4" t="s">
        <v>80</v>
      </c>
      <c r="F678" s="5">
        <v>6814080</v>
      </c>
      <c r="G678" s="5">
        <v>0</v>
      </c>
      <c r="H678" s="5">
        <v>0</v>
      </c>
      <c r="I678" s="5">
        <v>0</v>
      </c>
      <c r="J678" s="5">
        <v>0</v>
      </c>
      <c r="K678" s="5">
        <v>6814080</v>
      </c>
      <c r="L678" s="73">
        <v>0</v>
      </c>
      <c r="M678" s="73"/>
      <c r="N678" s="73">
        <v>0</v>
      </c>
      <c r="O678" s="73"/>
      <c r="P678" s="5">
        <v>0</v>
      </c>
      <c r="Q678" s="5">
        <v>0</v>
      </c>
      <c r="R678" s="74">
        <v>0</v>
      </c>
      <c r="S678" s="74"/>
      <c r="T678" s="5">
        <v>0</v>
      </c>
      <c r="U678" s="5">
        <v>0</v>
      </c>
      <c r="V678" s="5">
        <v>0</v>
      </c>
      <c r="W678" s="5">
        <v>0</v>
      </c>
      <c r="X678" s="5">
        <v>6814080</v>
      </c>
      <c r="Y678" s="73">
        <v>0</v>
      </c>
      <c r="Z678" s="73"/>
    </row>
    <row r="679" spans="1:26" ht="21" customHeight="1">
      <c r="A679" s="71" t="s">
        <v>1022</v>
      </c>
      <c r="B679" s="71"/>
      <c r="C679" s="72"/>
      <c r="D679" s="72"/>
      <c r="E679" s="4" t="s">
        <v>90</v>
      </c>
      <c r="F679" s="5">
        <v>66085215094</v>
      </c>
      <c r="G679" s="5">
        <v>0</v>
      </c>
      <c r="H679" s="5">
        <v>90406601</v>
      </c>
      <c r="I679" s="5">
        <v>6583017481</v>
      </c>
      <c r="J679" s="5">
        <v>6580217481</v>
      </c>
      <c r="K679" s="5">
        <v>65997608493</v>
      </c>
      <c r="L679" s="73">
        <v>29976452377</v>
      </c>
      <c r="M679" s="73"/>
      <c r="N679" s="73">
        <v>0</v>
      </c>
      <c r="O679" s="73"/>
      <c r="P679" s="5">
        <v>15106770444</v>
      </c>
      <c r="Q679" s="5">
        <v>15106770444</v>
      </c>
      <c r="R679" s="74">
        <v>22.889875540872502</v>
      </c>
      <c r="S679" s="74"/>
      <c r="T679" s="5">
        <v>1546057425</v>
      </c>
      <c r="U679" s="5">
        <v>0</v>
      </c>
      <c r="V679" s="5">
        <v>1546057425</v>
      </c>
      <c r="W679" s="5">
        <v>1546057425</v>
      </c>
      <c r="X679" s="5">
        <v>36021156116</v>
      </c>
      <c r="Y679" s="73">
        <v>0</v>
      </c>
      <c r="Z679" s="73"/>
    </row>
    <row r="680" spans="1:26" ht="53.25" customHeight="1">
      <c r="A680" s="71" t="s">
        <v>1023</v>
      </c>
      <c r="B680" s="71"/>
      <c r="C680" s="72"/>
      <c r="D680" s="72"/>
      <c r="E680" s="4" t="s">
        <v>509</v>
      </c>
      <c r="F680" s="5">
        <v>30501285270</v>
      </c>
      <c r="G680" s="5">
        <v>0</v>
      </c>
      <c r="H680" s="5">
        <v>0</v>
      </c>
      <c r="I680" s="5">
        <v>2800000</v>
      </c>
      <c r="J680" s="5">
        <v>0</v>
      </c>
      <c r="K680" s="5">
        <v>30504085270</v>
      </c>
      <c r="L680" s="73">
        <v>22879038351</v>
      </c>
      <c r="M680" s="73"/>
      <c r="N680" s="73">
        <v>0</v>
      </c>
      <c r="O680" s="73"/>
      <c r="P680" s="5">
        <v>8174913962</v>
      </c>
      <c r="Q680" s="5">
        <v>8174913962</v>
      </c>
      <c r="R680" s="74">
        <v>26.799406996281324</v>
      </c>
      <c r="S680" s="74"/>
      <c r="T680" s="5">
        <v>1546057425</v>
      </c>
      <c r="U680" s="5">
        <v>0</v>
      </c>
      <c r="V680" s="5">
        <v>1546057425</v>
      </c>
      <c r="W680" s="5">
        <v>1546057425</v>
      </c>
      <c r="X680" s="5">
        <v>7625046919</v>
      </c>
      <c r="Y680" s="73">
        <v>0</v>
      </c>
      <c r="Z680" s="73"/>
    </row>
    <row r="681" spans="1:26" ht="21" customHeight="1">
      <c r="A681" s="71" t="s">
        <v>1024</v>
      </c>
      <c r="B681" s="71"/>
      <c r="C681" s="72"/>
      <c r="D681" s="72"/>
      <c r="E681" s="4" t="s">
        <v>1025</v>
      </c>
      <c r="F681" s="5">
        <v>30501285270</v>
      </c>
      <c r="G681" s="5">
        <v>0</v>
      </c>
      <c r="H681" s="5">
        <v>0</v>
      </c>
      <c r="I681" s="5">
        <v>2800000</v>
      </c>
      <c r="J681" s="5">
        <v>0</v>
      </c>
      <c r="K681" s="5">
        <v>30504085270</v>
      </c>
      <c r="L681" s="73">
        <v>22879038351</v>
      </c>
      <c r="M681" s="73"/>
      <c r="N681" s="73">
        <v>0</v>
      </c>
      <c r="O681" s="73"/>
      <c r="P681" s="5">
        <v>8174913962</v>
      </c>
      <c r="Q681" s="5">
        <v>8174913962</v>
      </c>
      <c r="R681" s="74">
        <v>26.799406996281324</v>
      </c>
      <c r="S681" s="74"/>
      <c r="T681" s="5">
        <v>1546057425</v>
      </c>
      <c r="U681" s="5">
        <v>0</v>
      </c>
      <c r="V681" s="5">
        <v>1546057425</v>
      </c>
      <c r="W681" s="5">
        <v>1546057425</v>
      </c>
      <c r="X681" s="5">
        <v>7625046919</v>
      </c>
      <c r="Y681" s="73">
        <v>0</v>
      </c>
      <c r="Z681" s="73"/>
    </row>
    <row r="682" spans="1:26" ht="21.75" customHeight="1">
      <c r="A682" s="71" t="s">
        <v>1026</v>
      </c>
      <c r="B682" s="71"/>
      <c r="C682" s="72"/>
      <c r="D682" s="72"/>
      <c r="E682" s="4" t="s">
        <v>1027</v>
      </c>
      <c r="F682" s="5">
        <v>19639213612</v>
      </c>
      <c r="G682" s="5">
        <v>0</v>
      </c>
      <c r="H682" s="5">
        <v>0</v>
      </c>
      <c r="I682" s="5">
        <v>2800000</v>
      </c>
      <c r="J682" s="5">
        <v>0</v>
      </c>
      <c r="K682" s="5">
        <v>19642013612</v>
      </c>
      <c r="L682" s="73">
        <v>12527866693</v>
      </c>
      <c r="M682" s="73"/>
      <c r="N682" s="73">
        <v>0</v>
      </c>
      <c r="O682" s="73"/>
      <c r="P682" s="5">
        <v>1884634330</v>
      </c>
      <c r="Q682" s="5">
        <v>1884634330</v>
      </c>
      <c r="R682" s="74">
        <v>9.59491408176507</v>
      </c>
      <c r="S682" s="74"/>
      <c r="T682" s="5">
        <v>1546057425</v>
      </c>
      <c r="U682" s="5">
        <v>0</v>
      </c>
      <c r="V682" s="5">
        <v>1546057425</v>
      </c>
      <c r="W682" s="5">
        <v>1546057425</v>
      </c>
      <c r="X682" s="5">
        <v>7114146919</v>
      </c>
      <c r="Y682" s="73">
        <v>0</v>
      </c>
      <c r="Z682" s="73"/>
    </row>
    <row r="683" spans="1:26" ht="70.5" customHeight="1">
      <c r="A683" s="71" t="s">
        <v>1028</v>
      </c>
      <c r="B683" s="71"/>
      <c r="C683" s="72"/>
      <c r="D683" s="72"/>
      <c r="E683" s="4" t="s">
        <v>1029</v>
      </c>
      <c r="F683" s="5">
        <v>4993277224</v>
      </c>
      <c r="G683" s="5">
        <v>0</v>
      </c>
      <c r="H683" s="5">
        <v>0</v>
      </c>
      <c r="I683" s="5">
        <v>2800000</v>
      </c>
      <c r="J683" s="5">
        <v>0</v>
      </c>
      <c r="K683" s="5">
        <v>4996077224</v>
      </c>
      <c r="L683" s="73">
        <v>335258389</v>
      </c>
      <c r="M683" s="73"/>
      <c r="N683" s="73">
        <v>0</v>
      </c>
      <c r="O683" s="73"/>
      <c r="P683" s="5">
        <v>335258389</v>
      </c>
      <c r="Q683" s="5">
        <v>335258389</v>
      </c>
      <c r="R683" s="74">
        <v>6.71043248470012</v>
      </c>
      <c r="S683" s="74"/>
      <c r="T683" s="5">
        <v>0</v>
      </c>
      <c r="U683" s="5">
        <v>0</v>
      </c>
      <c r="V683" s="5">
        <v>0</v>
      </c>
      <c r="W683" s="5">
        <v>0</v>
      </c>
      <c r="X683" s="5">
        <v>4660818835</v>
      </c>
      <c r="Y683" s="73">
        <v>0</v>
      </c>
      <c r="Z683" s="73"/>
    </row>
    <row r="684" spans="1:26" ht="70.5" customHeight="1">
      <c r="A684" s="71" t="s">
        <v>1030</v>
      </c>
      <c r="B684" s="71"/>
      <c r="C684" s="72" t="s">
        <v>100</v>
      </c>
      <c r="D684" s="72"/>
      <c r="E684" s="4" t="s">
        <v>1031</v>
      </c>
      <c r="F684" s="5">
        <v>50200000</v>
      </c>
      <c r="G684" s="5">
        <v>0</v>
      </c>
      <c r="H684" s="5">
        <v>0</v>
      </c>
      <c r="I684" s="5">
        <v>2800000</v>
      </c>
      <c r="J684" s="5">
        <v>0</v>
      </c>
      <c r="K684" s="5">
        <v>53000000</v>
      </c>
      <c r="L684" s="73">
        <v>52800000</v>
      </c>
      <c r="M684" s="73"/>
      <c r="N684" s="73">
        <v>0</v>
      </c>
      <c r="O684" s="73"/>
      <c r="P684" s="5">
        <v>52800000</v>
      </c>
      <c r="Q684" s="5">
        <v>52800000</v>
      </c>
      <c r="R684" s="74">
        <v>99.62264150943395</v>
      </c>
      <c r="S684" s="74"/>
      <c r="T684" s="5">
        <v>0</v>
      </c>
      <c r="U684" s="5">
        <v>0</v>
      </c>
      <c r="V684" s="5">
        <v>0</v>
      </c>
      <c r="W684" s="5">
        <v>0</v>
      </c>
      <c r="X684" s="5">
        <v>200000</v>
      </c>
      <c r="Y684" s="73">
        <v>0</v>
      </c>
      <c r="Z684" s="73"/>
    </row>
    <row r="685" spans="1:26" ht="70.5" customHeight="1">
      <c r="A685" s="71" t="s">
        <v>1032</v>
      </c>
      <c r="B685" s="71"/>
      <c r="C685" s="72" t="s">
        <v>100</v>
      </c>
      <c r="D685" s="72"/>
      <c r="E685" s="4" t="s">
        <v>1029</v>
      </c>
      <c r="F685" s="5">
        <v>4943077224</v>
      </c>
      <c r="G685" s="5">
        <v>0</v>
      </c>
      <c r="H685" s="5">
        <v>0</v>
      </c>
      <c r="I685" s="5">
        <v>0</v>
      </c>
      <c r="J685" s="5">
        <v>0</v>
      </c>
      <c r="K685" s="5">
        <v>4943077224</v>
      </c>
      <c r="L685" s="73">
        <v>282458389</v>
      </c>
      <c r="M685" s="73"/>
      <c r="N685" s="73">
        <v>0</v>
      </c>
      <c r="O685" s="73"/>
      <c r="P685" s="5">
        <v>282458389</v>
      </c>
      <c r="Q685" s="5">
        <v>282458389</v>
      </c>
      <c r="R685" s="74">
        <v>5.714221651820182</v>
      </c>
      <c r="S685" s="74"/>
      <c r="T685" s="5">
        <v>0</v>
      </c>
      <c r="U685" s="5">
        <v>0</v>
      </c>
      <c r="V685" s="5">
        <v>0</v>
      </c>
      <c r="W685" s="5">
        <v>0</v>
      </c>
      <c r="X685" s="5">
        <v>4660618835</v>
      </c>
      <c r="Y685" s="73">
        <v>0</v>
      </c>
      <c r="Z685" s="73"/>
    </row>
    <row r="686" spans="1:26" ht="28.5" customHeight="1">
      <c r="A686" s="71" t="s">
        <v>1033</v>
      </c>
      <c r="B686" s="71"/>
      <c r="C686" s="72"/>
      <c r="D686" s="72"/>
      <c r="E686" s="4" t="s">
        <v>1034</v>
      </c>
      <c r="F686" s="5">
        <v>14645936388</v>
      </c>
      <c r="G686" s="5">
        <v>0</v>
      </c>
      <c r="H686" s="5">
        <v>0</v>
      </c>
      <c r="I686" s="5">
        <v>0</v>
      </c>
      <c r="J686" s="5">
        <v>0</v>
      </c>
      <c r="K686" s="5">
        <v>14645936388</v>
      </c>
      <c r="L686" s="73">
        <v>12192608304</v>
      </c>
      <c r="M686" s="73"/>
      <c r="N686" s="73">
        <v>0</v>
      </c>
      <c r="O686" s="73"/>
      <c r="P686" s="5">
        <v>1549375941</v>
      </c>
      <c r="Q686" s="5">
        <v>1549375941</v>
      </c>
      <c r="R686" s="74">
        <v>10.578879355706238</v>
      </c>
      <c r="S686" s="74"/>
      <c r="T686" s="5">
        <v>1546057425</v>
      </c>
      <c r="U686" s="5">
        <v>0</v>
      </c>
      <c r="V686" s="5">
        <v>1546057425</v>
      </c>
      <c r="W686" s="5">
        <v>1546057425</v>
      </c>
      <c r="X686" s="5">
        <v>2453328084</v>
      </c>
      <c r="Y686" s="73">
        <v>0</v>
      </c>
      <c r="Z686" s="73"/>
    </row>
    <row r="687" spans="1:26" ht="36.75" customHeight="1">
      <c r="A687" s="71" t="s">
        <v>1035</v>
      </c>
      <c r="B687" s="71"/>
      <c r="C687" s="72" t="s">
        <v>100</v>
      </c>
      <c r="D687" s="72"/>
      <c r="E687" s="4" t="s">
        <v>1036</v>
      </c>
      <c r="F687" s="5">
        <v>2453328084</v>
      </c>
      <c r="G687" s="5">
        <v>0</v>
      </c>
      <c r="H687" s="5">
        <v>0</v>
      </c>
      <c r="I687" s="5">
        <v>0</v>
      </c>
      <c r="J687" s="5">
        <v>0</v>
      </c>
      <c r="K687" s="5">
        <v>2453328084</v>
      </c>
      <c r="L687" s="73">
        <v>0</v>
      </c>
      <c r="M687" s="73"/>
      <c r="N687" s="73">
        <v>0</v>
      </c>
      <c r="O687" s="73"/>
      <c r="P687" s="5">
        <v>0</v>
      </c>
      <c r="Q687" s="5">
        <v>0</v>
      </c>
      <c r="R687" s="74">
        <v>0</v>
      </c>
      <c r="S687" s="74"/>
      <c r="T687" s="5">
        <v>0</v>
      </c>
      <c r="U687" s="5">
        <v>0</v>
      </c>
      <c r="V687" s="5">
        <v>0</v>
      </c>
      <c r="W687" s="5">
        <v>0</v>
      </c>
      <c r="X687" s="5">
        <v>2453328084</v>
      </c>
      <c r="Y687" s="73">
        <v>0</v>
      </c>
      <c r="Z687" s="73"/>
    </row>
    <row r="688" spans="1:26" ht="36.75" customHeight="1">
      <c r="A688" s="71" t="s">
        <v>1037</v>
      </c>
      <c r="B688" s="71"/>
      <c r="C688" s="72" t="s">
        <v>100</v>
      </c>
      <c r="D688" s="72"/>
      <c r="E688" s="4" t="s">
        <v>1038</v>
      </c>
      <c r="F688" s="5">
        <v>2918667213</v>
      </c>
      <c r="G688" s="5">
        <v>0</v>
      </c>
      <c r="H688" s="5">
        <v>0</v>
      </c>
      <c r="I688" s="5">
        <v>0</v>
      </c>
      <c r="J688" s="5">
        <v>0</v>
      </c>
      <c r="K688" s="5">
        <v>2918667213</v>
      </c>
      <c r="L688" s="73">
        <v>2918667213</v>
      </c>
      <c r="M688" s="73"/>
      <c r="N688" s="73">
        <v>0</v>
      </c>
      <c r="O688" s="73"/>
      <c r="P688" s="5">
        <v>3318516</v>
      </c>
      <c r="Q688" s="5">
        <v>3318516</v>
      </c>
      <c r="R688" s="74">
        <v>0.11369970461925355</v>
      </c>
      <c r="S688" s="74"/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73">
        <v>0</v>
      </c>
      <c r="Z688" s="73"/>
    </row>
    <row r="689" spans="1:26" ht="45" customHeight="1">
      <c r="A689" s="71" t="s">
        <v>1039</v>
      </c>
      <c r="B689" s="71"/>
      <c r="C689" s="72" t="s">
        <v>100</v>
      </c>
      <c r="D689" s="72"/>
      <c r="E689" s="4" t="s">
        <v>1040</v>
      </c>
      <c r="F689" s="5">
        <v>3956434011</v>
      </c>
      <c r="G689" s="5">
        <v>0</v>
      </c>
      <c r="H689" s="5">
        <v>0</v>
      </c>
      <c r="I689" s="5">
        <v>0</v>
      </c>
      <c r="J689" s="5">
        <v>0</v>
      </c>
      <c r="K689" s="5">
        <v>3956434011</v>
      </c>
      <c r="L689" s="73">
        <v>3956434011</v>
      </c>
      <c r="M689" s="73"/>
      <c r="N689" s="73">
        <v>0</v>
      </c>
      <c r="O689" s="73"/>
      <c r="P689" s="5">
        <v>681856600</v>
      </c>
      <c r="Q689" s="5">
        <v>681856600</v>
      </c>
      <c r="R689" s="74">
        <v>17.234120374666855</v>
      </c>
      <c r="S689" s="74"/>
      <c r="T689" s="5">
        <v>681856600</v>
      </c>
      <c r="U689" s="5">
        <v>0</v>
      </c>
      <c r="V689" s="5">
        <v>681856600</v>
      </c>
      <c r="W689" s="5">
        <v>681856600</v>
      </c>
      <c r="X689" s="5">
        <v>0</v>
      </c>
      <c r="Y689" s="73">
        <v>0</v>
      </c>
      <c r="Z689" s="73"/>
    </row>
    <row r="690" spans="1:26" ht="36.75" customHeight="1">
      <c r="A690" s="71" t="s">
        <v>1041</v>
      </c>
      <c r="B690" s="71"/>
      <c r="C690" s="72" t="s">
        <v>100</v>
      </c>
      <c r="D690" s="72"/>
      <c r="E690" s="4" t="s">
        <v>1042</v>
      </c>
      <c r="F690" s="5">
        <v>5317507080</v>
      </c>
      <c r="G690" s="5">
        <v>0</v>
      </c>
      <c r="H690" s="5">
        <v>0</v>
      </c>
      <c r="I690" s="5">
        <v>0</v>
      </c>
      <c r="J690" s="5">
        <v>0</v>
      </c>
      <c r="K690" s="5">
        <v>5317507080</v>
      </c>
      <c r="L690" s="73">
        <v>5317507080</v>
      </c>
      <c r="M690" s="73"/>
      <c r="N690" s="73">
        <v>0</v>
      </c>
      <c r="O690" s="73"/>
      <c r="P690" s="5">
        <v>864200825</v>
      </c>
      <c r="Q690" s="5">
        <v>864200825</v>
      </c>
      <c r="R690" s="74">
        <v>16.25199199546717</v>
      </c>
      <c r="S690" s="74"/>
      <c r="T690" s="5">
        <v>864200825</v>
      </c>
      <c r="U690" s="5">
        <v>0</v>
      </c>
      <c r="V690" s="5">
        <v>864200825</v>
      </c>
      <c r="W690" s="5">
        <v>864200825</v>
      </c>
      <c r="X690" s="5">
        <v>0</v>
      </c>
      <c r="Y690" s="73">
        <v>0</v>
      </c>
      <c r="Z690" s="73"/>
    </row>
    <row r="691" spans="1:26" ht="28.5" customHeight="1">
      <c r="A691" s="71" t="s">
        <v>1043</v>
      </c>
      <c r="B691" s="71"/>
      <c r="C691" s="72"/>
      <c r="D691" s="72"/>
      <c r="E691" s="4" t="s">
        <v>1044</v>
      </c>
      <c r="F691" s="5">
        <v>10862071658</v>
      </c>
      <c r="G691" s="5">
        <v>0</v>
      </c>
      <c r="H691" s="5">
        <v>0</v>
      </c>
      <c r="I691" s="5">
        <v>0</v>
      </c>
      <c r="J691" s="5">
        <v>0</v>
      </c>
      <c r="K691" s="5">
        <v>10862071658</v>
      </c>
      <c r="L691" s="73">
        <v>10351171658</v>
      </c>
      <c r="M691" s="73"/>
      <c r="N691" s="73">
        <v>0</v>
      </c>
      <c r="O691" s="73"/>
      <c r="P691" s="5">
        <v>6290279632</v>
      </c>
      <c r="Q691" s="5">
        <v>6290279632</v>
      </c>
      <c r="R691" s="74">
        <v>57.910496542960665</v>
      </c>
      <c r="S691" s="74"/>
      <c r="T691" s="5">
        <v>0</v>
      </c>
      <c r="U691" s="5">
        <v>0</v>
      </c>
      <c r="V691" s="5">
        <v>0</v>
      </c>
      <c r="W691" s="5">
        <v>0</v>
      </c>
      <c r="X691" s="5">
        <v>510900000</v>
      </c>
      <c r="Y691" s="73">
        <v>0</v>
      </c>
      <c r="Z691" s="73"/>
    </row>
    <row r="692" spans="1:26" ht="45" customHeight="1">
      <c r="A692" s="71" t="s">
        <v>1045</v>
      </c>
      <c r="B692" s="71"/>
      <c r="C692" s="72"/>
      <c r="D692" s="72"/>
      <c r="E692" s="4" t="s">
        <v>1046</v>
      </c>
      <c r="F692" s="5">
        <v>10862071658</v>
      </c>
      <c r="G692" s="5">
        <v>0</v>
      </c>
      <c r="H692" s="5">
        <v>0</v>
      </c>
      <c r="I692" s="5">
        <v>0</v>
      </c>
      <c r="J692" s="5">
        <v>0</v>
      </c>
      <c r="K692" s="5">
        <v>10862071658</v>
      </c>
      <c r="L692" s="73">
        <v>10351171658</v>
      </c>
      <c r="M692" s="73"/>
      <c r="N692" s="73">
        <v>0</v>
      </c>
      <c r="O692" s="73"/>
      <c r="P692" s="5">
        <v>6290279632</v>
      </c>
      <c r="Q692" s="5">
        <v>6290279632</v>
      </c>
      <c r="R692" s="74">
        <v>57.910496542960665</v>
      </c>
      <c r="S692" s="74"/>
      <c r="T692" s="5">
        <v>0</v>
      </c>
      <c r="U692" s="5">
        <v>0</v>
      </c>
      <c r="V692" s="5">
        <v>0</v>
      </c>
      <c r="W692" s="5">
        <v>0</v>
      </c>
      <c r="X692" s="5">
        <v>510900000</v>
      </c>
      <c r="Y692" s="73">
        <v>0</v>
      </c>
      <c r="Z692" s="73"/>
    </row>
    <row r="693" spans="1:26" ht="36.75" customHeight="1">
      <c r="A693" s="71" t="s">
        <v>1047</v>
      </c>
      <c r="B693" s="71"/>
      <c r="C693" s="72" t="s">
        <v>100</v>
      </c>
      <c r="D693" s="72"/>
      <c r="E693" s="4" t="s">
        <v>1048</v>
      </c>
      <c r="F693" s="5">
        <v>6731979632</v>
      </c>
      <c r="G693" s="5">
        <v>0</v>
      </c>
      <c r="H693" s="5">
        <v>0</v>
      </c>
      <c r="I693" s="5">
        <v>0</v>
      </c>
      <c r="J693" s="5">
        <v>0</v>
      </c>
      <c r="K693" s="5">
        <v>6731979632</v>
      </c>
      <c r="L693" s="73">
        <v>6231979632</v>
      </c>
      <c r="M693" s="73"/>
      <c r="N693" s="73">
        <v>0</v>
      </c>
      <c r="O693" s="73"/>
      <c r="P693" s="5">
        <v>6231979632</v>
      </c>
      <c r="Q693" s="5">
        <v>6231979632</v>
      </c>
      <c r="R693" s="74">
        <v>92.5727642189634</v>
      </c>
      <c r="S693" s="74"/>
      <c r="T693" s="5">
        <v>0</v>
      </c>
      <c r="U693" s="5">
        <v>0</v>
      </c>
      <c r="V693" s="5">
        <v>0</v>
      </c>
      <c r="W693" s="5">
        <v>0</v>
      </c>
      <c r="X693" s="5">
        <v>500000000</v>
      </c>
      <c r="Y693" s="73">
        <v>0</v>
      </c>
      <c r="Z693" s="73"/>
    </row>
    <row r="694" spans="1:26" ht="21.75" customHeight="1">
      <c r="A694" s="71" t="s">
        <v>1049</v>
      </c>
      <c r="B694" s="71"/>
      <c r="C694" s="72" t="s">
        <v>100</v>
      </c>
      <c r="D694" s="72"/>
      <c r="E694" s="4" t="s">
        <v>1050</v>
      </c>
      <c r="F694" s="5">
        <v>4060892026</v>
      </c>
      <c r="G694" s="5">
        <v>0</v>
      </c>
      <c r="H694" s="5">
        <v>0</v>
      </c>
      <c r="I694" s="5">
        <v>0</v>
      </c>
      <c r="J694" s="5">
        <v>0</v>
      </c>
      <c r="K694" s="5">
        <v>4060892026</v>
      </c>
      <c r="L694" s="73">
        <v>4060892026</v>
      </c>
      <c r="M694" s="73"/>
      <c r="N694" s="73">
        <v>0</v>
      </c>
      <c r="O694" s="73"/>
      <c r="P694" s="5">
        <v>0</v>
      </c>
      <c r="Q694" s="5">
        <v>0</v>
      </c>
      <c r="R694" s="74">
        <v>0</v>
      </c>
      <c r="S694" s="74"/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73">
        <v>0</v>
      </c>
      <c r="Z694" s="73"/>
    </row>
    <row r="695" spans="1:26" ht="27.75" customHeight="1">
      <c r="A695" s="71" t="s">
        <v>1051</v>
      </c>
      <c r="B695" s="71"/>
      <c r="C695" s="72" t="s">
        <v>100</v>
      </c>
      <c r="D695" s="72"/>
      <c r="E695" s="4" t="s">
        <v>1052</v>
      </c>
      <c r="F695" s="5">
        <v>64200000</v>
      </c>
      <c r="G695" s="5">
        <v>0</v>
      </c>
      <c r="H695" s="5">
        <v>0</v>
      </c>
      <c r="I695" s="5">
        <v>0</v>
      </c>
      <c r="J695" s="5">
        <v>0</v>
      </c>
      <c r="K695" s="5">
        <v>64200000</v>
      </c>
      <c r="L695" s="73">
        <v>58300000</v>
      </c>
      <c r="M695" s="73"/>
      <c r="N695" s="73">
        <v>0</v>
      </c>
      <c r="O695" s="73"/>
      <c r="P695" s="5">
        <v>58300000</v>
      </c>
      <c r="Q695" s="5">
        <v>58300000</v>
      </c>
      <c r="R695" s="74">
        <v>90.80996884735201</v>
      </c>
      <c r="S695" s="74"/>
      <c r="T695" s="5">
        <v>0</v>
      </c>
      <c r="U695" s="5">
        <v>0</v>
      </c>
      <c r="V695" s="5">
        <v>0</v>
      </c>
      <c r="W695" s="5">
        <v>0</v>
      </c>
      <c r="X695" s="5">
        <v>5900000</v>
      </c>
      <c r="Y695" s="73">
        <v>0</v>
      </c>
      <c r="Z695" s="73"/>
    </row>
    <row r="696" spans="1:26" ht="28.5" customHeight="1">
      <c r="A696" s="71" t="s">
        <v>1053</v>
      </c>
      <c r="B696" s="71"/>
      <c r="C696" s="72" t="s">
        <v>100</v>
      </c>
      <c r="D696" s="72"/>
      <c r="E696" s="4" t="s">
        <v>1054</v>
      </c>
      <c r="F696" s="5">
        <v>5000000</v>
      </c>
      <c r="G696" s="5">
        <v>0</v>
      </c>
      <c r="H696" s="5">
        <v>0</v>
      </c>
      <c r="I696" s="5">
        <v>0</v>
      </c>
      <c r="J696" s="5">
        <v>0</v>
      </c>
      <c r="K696" s="5">
        <v>5000000</v>
      </c>
      <c r="L696" s="73">
        <v>0</v>
      </c>
      <c r="M696" s="73"/>
      <c r="N696" s="73">
        <v>0</v>
      </c>
      <c r="O696" s="73"/>
      <c r="P696" s="5">
        <v>0</v>
      </c>
      <c r="Q696" s="5">
        <v>0</v>
      </c>
      <c r="R696" s="74">
        <v>0</v>
      </c>
      <c r="S696" s="74"/>
      <c r="T696" s="5">
        <v>0</v>
      </c>
      <c r="U696" s="5">
        <v>0</v>
      </c>
      <c r="V696" s="5">
        <v>0</v>
      </c>
      <c r="W696" s="5">
        <v>0</v>
      </c>
      <c r="X696" s="5">
        <v>5000000</v>
      </c>
      <c r="Y696" s="73">
        <v>0</v>
      </c>
      <c r="Z696" s="73"/>
    </row>
    <row r="697" spans="1:26" ht="45.75" customHeight="1">
      <c r="A697" s="71" t="s">
        <v>1055</v>
      </c>
      <c r="B697" s="71"/>
      <c r="C697" s="72"/>
      <c r="D697" s="72"/>
      <c r="E697" s="4" t="s">
        <v>1056</v>
      </c>
      <c r="F697" s="5">
        <v>15433000000</v>
      </c>
      <c r="G697" s="5">
        <v>0</v>
      </c>
      <c r="H697" s="5">
        <v>90406601</v>
      </c>
      <c r="I697" s="5">
        <v>139289743</v>
      </c>
      <c r="J697" s="5">
        <v>3665381439</v>
      </c>
      <c r="K697" s="5">
        <v>11816501703</v>
      </c>
      <c r="L697" s="73">
        <v>801459244</v>
      </c>
      <c r="M697" s="73"/>
      <c r="N697" s="73">
        <v>0</v>
      </c>
      <c r="O697" s="73"/>
      <c r="P697" s="5">
        <v>635902527</v>
      </c>
      <c r="Q697" s="5">
        <v>635902527</v>
      </c>
      <c r="R697" s="74">
        <v>5.381478740349656</v>
      </c>
      <c r="S697" s="74"/>
      <c r="T697" s="5">
        <v>0</v>
      </c>
      <c r="U697" s="5">
        <v>0</v>
      </c>
      <c r="V697" s="5">
        <v>0</v>
      </c>
      <c r="W697" s="5">
        <v>0</v>
      </c>
      <c r="X697" s="5">
        <v>11015042459</v>
      </c>
      <c r="Y697" s="73">
        <v>0</v>
      </c>
      <c r="Z697" s="73"/>
    </row>
    <row r="698" spans="1:26" ht="36.75" customHeight="1">
      <c r="A698" s="71" t="s">
        <v>1057</v>
      </c>
      <c r="B698" s="71"/>
      <c r="C698" s="72"/>
      <c r="D698" s="72"/>
      <c r="E698" s="4" t="s">
        <v>1058</v>
      </c>
      <c r="F698" s="5">
        <v>233000000</v>
      </c>
      <c r="G698" s="5">
        <v>0</v>
      </c>
      <c r="H698" s="5">
        <v>0</v>
      </c>
      <c r="I698" s="5">
        <v>0</v>
      </c>
      <c r="J698" s="5">
        <v>0</v>
      </c>
      <c r="K698" s="5">
        <v>233000000</v>
      </c>
      <c r="L698" s="73">
        <v>0</v>
      </c>
      <c r="M698" s="73"/>
      <c r="N698" s="73">
        <v>0</v>
      </c>
      <c r="O698" s="73"/>
      <c r="P698" s="5">
        <v>0</v>
      </c>
      <c r="Q698" s="5">
        <v>0</v>
      </c>
      <c r="R698" s="74">
        <v>0</v>
      </c>
      <c r="S698" s="74"/>
      <c r="T698" s="5">
        <v>0</v>
      </c>
      <c r="U698" s="5">
        <v>0</v>
      </c>
      <c r="V698" s="5">
        <v>0</v>
      </c>
      <c r="W698" s="5">
        <v>0</v>
      </c>
      <c r="X698" s="5">
        <v>233000000</v>
      </c>
      <c r="Y698" s="73">
        <v>0</v>
      </c>
      <c r="Z698" s="73"/>
    </row>
    <row r="699" spans="1:26" ht="53.25" customHeight="1">
      <c r="A699" s="71" t="s">
        <v>1059</v>
      </c>
      <c r="B699" s="71"/>
      <c r="C699" s="72"/>
      <c r="D699" s="72"/>
      <c r="E699" s="4" t="s">
        <v>1060</v>
      </c>
      <c r="F699" s="5">
        <v>233000000</v>
      </c>
      <c r="G699" s="5">
        <v>0</v>
      </c>
      <c r="H699" s="5">
        <v>0</v>
      </c>
      <c r="I699" s="5">
        <v>0</v>
      </c>
      <c r="J699" s="5">
        <v>0</v>
      </c>
      <c r="K699" s="5">
        <v>233000000</v>
      </c>
      <c r="L699" s="73">
        <v>0</v>
      </c>
      <c r="M699" s="73"/>
      <c r="N699" s="73">
        <v>0</v>
      </c>
      <c r="O699" s="73"/>
      <c r="P699" s="5">
        <v>0</v>
      </c>
      <c r="Q699" s="5">
        <v>0</v>
      </c>
      <c r="R699" s="74">
        <v>0</v>
      </c>
      <c r="S699" s="74"/>
      <c r="T699" s="5">
        <v>0</v>
      </c>
      <c r="U699" s="5">
        <v>0</v>
      </c>
      <c r="V699" s="5">
        <v>0</v>
      </c>
      <c r="W699" s="5">
        <v>0</v>
      </c>
      <c r="X699" s="5">
        <v>233000000</v>
      </c>
      <c r="Y699" s="73">
        <v>0</v>
      </c>
      <c r="Z699" s="73"/>
    </row>
    <row r="700" spans="1:26" ht="36.75" customHeight="1">
      <c r="A700" s="71" t="s">
        <v>1061</v>
      </c>
      <c r="B700" s="71"/>
      <c r="C700" s="72"/>
      <c r="D700" s="72"/>
      <c r="E700" s="4" t="s">
        <v>1062</v>
      </c>
      <c r="F700" s="5">
        <v>233000000</v>
      </c>
      <c r="G700" s="5">
        <v>0</v>
      </c>
      <c r="H700" s="5">
        <v>0</v>
      </c>
      <c r="I700" s="5">
        <v>0</v>
      </c>
      <c r="J700" s="5">
        <v>0</v>
      </c>
      <c r="K700" s="5">
        <v>233000000</v>
      </c>
      <c r="L700" s="73">
        <v>0</v>
      </c>
      <c r="M700" s="73"/>
      <c r="N700" s="73">
        <v>0</v>
      </c>
      <c r="O700" s="73"/>
      <c r="P700" s="5">
        <v>0</v>
      </c>
      <c r="Q700" s="5">
        <v>0</v>
      </c>
      <c r="R700" s="74">
        <v>0</v>
      </c>
      <c r="S700" s="74"/>
      <c r="T700" s="5">
        <v>0</v>
      </c>
      <c r="U700" s="5">
        <v>0</v>
      </c>
      <c r="V700" s="5">
        <v>0</v>
      </c>
      <c r="W700" s="5">
        <v>0</v>
      </c>
      <c r="X700" s="5">
        <v>233000000</v>
      </c>
      <c r="Y700" s="73">
        <v>0</v>
      </c>
      <c r="Z700" s="73"/>
    </row>
    <row r="701" spans="1:26" ht="36.75" customHeight="1">
      <c r="A701" s="71" t="s">
        <v>1063</v>
      </c>
      <c r="B701" s="71"/>
      <c r="C701" s="72" t="s">
        <v>100</v>
      </c>
      <c r="D701" s="72"/>
      <c r="E701" s="4" t="s">
        <v>1062</v>
      </c>
      <c r="F701" s="5">
        <v>233000000</v>
      </c>
      <c r="G701" s="5">
        <v>0</v>
      </c>
      <c r="H701" s="5">
        <v>0</v>
      </c>
      <c r="I701" s="5">
        <v>0</v>
      </c>
      <c r="J701" s="5">
        <v>0</v>
      </c>
      <c r="K701" s="5">
        <v>233000000</v>
      </c>
      <c r="L701" s="73">
        <v>0</v>
      </c>
      <c r="M701" s="73"/>
      <c r="N701" s="73">
        <v>0</v>
      </c>
      <c r="O701" s="73"/>
      <c r="P701" s="5">
        <v>0</v>
      </c>
      <c r="Q701" s="5">
        <v>0</v>
      </c>
      <c r="R701" s="74">
        <v>0</v>
      </c>
      <c r="S701" s="74"/>
      <c r="T701" s="5">
        <v>0</v>
      </c>
      <c r="U701" s="5">
        <v>0</v>
      </c>
      <c r="V701" s="5">
        <v>0</v>
      </c>
      <c r="W701" s="5">
        <v>0</v>
      </c>
      <c r="X701" s="5">
        <v>233000000</v>
      </c>
      <c r="Y701" s="73">
        <v>0</v>
      </c>
      <c r="Z701" s="73"/>
    </row>
    <row r="702" spans="1:26" ht="21" customHeight="1">
      <c r="A702" s="71" t="s">
        <v>1064</v>
      </c>
      <c r="B702" s="71"/>
      <c r="C702" s="72"/>
      <c r="D702" s="72"/>
      <c r="E702" s="4" t="s">
        <v>1065</v>
      </c>
      <c r="F702" s="5">
        <v>15200000000</v>
      </c>
      <c r="G702" s="5">
        <v>0</v>
      </c>
      <c r="H702" s="5">
        <v>90406601</v>
      </c>
      <c r="I702" s="5">
        <v>139289743</v>
      </c>
      <c r="J702" s="5">
        <v>3665381439</v>
      </c>
      <c r="K702" s="5">
        <v>11583501703</v>
      </c>
      <c r="L702" s="73">
        <v>801459244</v>
      </c>
      <c r="M702" s="73"/>
      <c r="N702" s="73">
        <v>0</v>
      </c>
      <c r="O702" s="73"/>
      <c r="P702" s="5">
        <v>635902527</v>
      </c>
      <c r="Q702" s="5">
        <v>635902527</v>
      </c>
      <c r="R702" s="74">
        <v>5.489726192514896</v>
      </c>
      <c r="S702" s="74"/>
      <c r="T702" s="5">
        <v>0</v>
      </c>
      <c r="U702" s="5">
        <v>0</v>
      </c>
      <c r="V702" s="5">
        <v>0</v>
      </c>
      <c r="W702" s="5">
        <v>0</v>
      </c>
      <c r="X702" s="5">
        <v>10782042459</v>
      </c>
      <c r="Y702" s="73">
        <v>0</v>
      </c>
      <c r="Z702" s="73"/>
    </row>
    <row r="703" spans="1:26" ht="71.25" customHeight="1">
      <c r="A703" s="71" t="s">
        <v>1066</v>
      </c>
      <c r="B703" s="71"/>
      <c r="C703" s="72"/>
      <c r="D703" s="72"/>
      <c r="E703" s="4" t="s">
        <v>1067</v>
      </c>
      <c r="F703" s="5">
        <v>15200000000</v>
      </c>
      <c r="G703" s="5">
        <v>0</v>
      </c>
      <c r="H703" s="5">
        <v>90406601</v>
      </c>
      <c r="I703" s="5">
        <v>139289743</v>
      </c>
      <c r="J703" s="5">
        <v>3665381439</v>
      </c>
      <c r="K703" s="5">
        <v>11583501703</v>
      </c>
      <c r="L703" s="73">
        <v>801459244</v>
      </c>
      <c r="M703" s="73"/>
      <c r="N703" s="73">
        <v>0</v>
      </c>
      <c r="O703" s="73"/>
      <c r="P703" s="5">
        <v>635902527</v>
      </c>
      <c r="Q703" s="5">
        <v>635902527</v>
      </c>
      <c r="R703" s="74">
        <v>5.489726192514896</v>
      </c>
      <c r="S703" s="74"/>
      <c r="T703" s="5">
        <v>0</v>
      </c>
      <c r="U703" s="5">
        <v>0</v>
      </c>
      <c r="V703" s="5">
        <v>0</v>
      </c>
      <c r="W703" s="5">
        <v>0</v>
      </c>
      <c r="X703" s="5">
        <v>10782042459</v>
      </c>
      <c r="Y703" s="73">
        <v>0</v>
      </c>
      <c r="Z703" s="73"/>
    </row>
    <row r="704" spans="1:26" ht="53.25" customHeight="1">
      <c r="A704" s="71" t="s">
        <v>1068</v>
      </c>
      <c r="B704" s="71"/>
      <c r="C704" s="72"/>
      <c r="D704" s="72"/>
      <c r="E704" s="4" t="s">
        <v>1069</v>
      </c>
      <c r="F704" s="5">
        <v>4200000000</v>
      </c>
      <c r="G704" s="5">
        <v>0</v>
      </c>
      <c r="H704" s="5">
        <v>0</v>
      </c>
      <c r="I704" s="5">
        <v>0</v>
      </c>
      <c r="J704" s="5">
        <v>165381439</v>
      </c>
      <c r="K704" s="5">
        <v>4034618561</v>
      </c>
      <c r="L704" s="73">
        <v>165556717</v>
      </c>
      <c r="M704" s="73"/>
      <c r="N704" s="73">
        <v>0</v>
      </c>
      <c r="O704" s="73"/>
      <c r="P704" s="5">
        <v>0</v>
      </c>
      <c r="Q704" s="5">
        <v>0</v>
      </c>
      <c r="R704" s="74">
        <v>0</v>
      </c>
      <c r="S704" s="74"/>
      <c r="T704" s="5">
        <v>0</v>
      </c>
      <c r="U704" s="5">
        <v>0</v>
      </c>
      <c r="V704" s="5">
        <v>0</v>
      </c>
      <c r="W704" s="5">
        <v>0</v>
      </c>
      <c r="X704" s="5">
        <v>3869061844</v>
      </c>
      <c r="Y704" s="73">
        <v>0</v>
      </c>
      <c r="Z704" s="73"/>
    </row>
    <row r="705" spans="1:26" ht="54" customHeight="1">
      <c r="A705" s="71" t="s">
        <v>1070</v>
      </c>
      <c r="B705" s="71"/>
      <c r="C705" s="72" t="s">
        <v>100</v>
      </c>
      <c r="D705" s="72"/>
      <c r="E705" s="4" t="s">
        <v>1069</v>
      </c>
      <c r="F705" s="5">
        <v>3000000000</v>
      </c>
      <c r="G705" s="5">
        <v>0</v>
      </c>
      <c r="H705" s="5">
        <v>0</v>
      </c>
      <c r="I705" s="5">
        <v>0</v>
      </c>
      <c r="J705" s="5">
        <v>165381439</v>
      </c>
      <c r="K705" s="5">
        <v>2834618561</v>
      </c>
      <c r="L705" s="73">
        <v>0</v>
      </c>
      <c r="M705" s="73"/>
      <c r="N705" s="73">
        <v>0</v>
      </c>
      <c r="O705" s="73"/>
      <c r="P705" s="5">
        <v>0</v>
      </c>
      <c r="Q705" s="5">
        <v>0</v>
      </c>
      <c r="R705" s="74">
        <v>0</v>
      </c>
      <c r="S705" s="74"/>
      <c r="T705" s="5">
        <v>0</v>
      </c>
      <c r="U705" s="5">
        <v>0</v>
      </c>
      <c r="V705" s="5">
        <v>0</v>
      </c>
      <c r="W705" s="5">
        <v>0</v>
      </c>
      <c r="X705" s="5">
        <v>2834618561</v>
      </c>
      <c r="Y705" s="73">
        <v>0</v>
      </c>
      <c r="Z705" s="73"/>
    </row>
    <row r="706" spans="1:26" ht="53.25" customHeight="1">
      <c r="A706" s="71" t="s">
        <v>1071</v>
      </c>
      <c r="B706" s="71"/>
      <c r="C706" s="72" t="s">
        <v>100</v>
      </c>
      <c r="D706" s="72"/>
      <c r="E706" s="4" t="s">
        <v>1069</v>
      </c>
      <c r="F706" s="5">
        <v>1100000000</v>
      </c>
      <c r="G706" s="5">
        <v>0</v>
      </c>
      <c r="H706" s="5">
        <v>0</v>
      </c>
      <c r="I706" s="5">
        <v>0</v>
      </c>
      <c r="J706" s="5">
        <v>0</v>
      </c>
      <c r="K706" s="5">
        <v>1100000000</v>
      </c>
      <c r="L706" s="73">
        <v>165556717</v>
      </c>
      <c r="M706" s="73"/>
      <c r="N706" s="73">
        <v>0</v>
      </c>
      <c r="O706" s="73"/>
      <c r="P706" s="5">
        <v>0</v>
      </c>
      <c r="Q706" s="5">
        <v>0</v>
      </c>
      <c r="R706" s="74">
        <v>0</v>
      </c>
      <c r="S706" s="74"/>
      <c r="T706" s="5">
        <v>0</v>
      </c>
      <c r="U706" s="5">
        <v>0</v>
      </c>
      <c r="V706" s="5">
        <v>0</v>
      </c>
      <c r="W706" s="5">
        <v>0</v>
      </c>
      <c r="X706" s="5">
        <v>934443283</v>
      </c>
      <c r="Y706" s="73">
        <v>0</v>
      </c>
      <c r="Z706" s="73"/>
    </row>
    <row r="707" spans="1:26" ht="54" customHeight="1">
      <c r="A707" s="71" t="s">
        <v>1072</v>
      </c>
      <c r="B707" s="71"/>
      <c r="C707" s="72" t="s">
        <v>100</v>
      </c>
      <c r="D707" s="72"/>
      <c r="E707" s="4" t="s">
        <v>1069</v>
      </c>
      <c r="F707" s="5">
        <v>100000000</v>
      </c>
      <c r="G707" s="5">
        <v>0</v>
      </c>
      <c r="H707" s="5">
        <v>0</v>
      </c>
      <c r="I707" s="5">
        <v>0</v>
      </c>
      <c r="J707" s="5">
        <v>0</v>
      </c>
      <c r="K707" s="5">
        <v>100000000</v>
      </c>
      <c r="L707" s="73">
        <v>0</v>
      </c>
      <c r="M707" s="73"/>
      <c r="N707" s="73">
        <v>0</v>
      </c>
      <c r="O707" s="73"/>
      <c r="P707" s="5">
        <v>0</v>
      </c>
      <c r="Q707" s="5">
        <v>0</v>
      </c>
      <c r="R707" s="74">
        <v>0</v>
      </c>
      <c r="S707" s="74"/>
      <c r="T707" s="5">
        <v>0</v>
      </c>
      <c r="U707" s="5">
        <v>0</v>
      </c>
      <c r="V707" s="5">
        <v>0</v>
      </c>
      <c r="W707" s="5">
        <v>0</v>
      </c>
      <c r="X707" s="5">
        <v>100000000</v>
      </c>
      <c r="Y707" s="73">
        <v>0</v>
      </c>
      <c r="Z707" s="73"/>
    </row>
    <row r="708" spans="1:26" ht="45" customHeight="1">
      <c r="A708" s="71" t="s">
        <v>1073</v>
      </c>
      <c r="B708" s="71"/>
      <c r="C708" s="72"/>
      <c r="D708" s="72"/>
      <c r="E708" s="4" t="s">
        <v>1074</v>
      </c>
      <c r="F708" s="5">
        <v>8000000000</v>
      </c>
      <c r="G708" s="5">
        <v>0</v>
      </c>
      <c r="H708" s="5">
        <v>32083589</v>
      </c>
      <c r="I708" s="5">
        <v>0</v>
      </c>
      <c r="J708" s="5">
        <v>500000000</v>
      </c>
      <c r="K708" s="5">
        <v>7467916411</v>
      </c>
      <c r="L708" s="73">
        <v>563516990</v>
      </c>
      <c r="M708" s="73"/>
      <c r="N708" s="73">
        <v>0</v>
      </c>
      <c r="O708" s="73"/>
      <c r="P708" s="5">
        <v>563516990</v>
      </c>
      <c r="Q708" s="5">
        <v>563516990</v>
      </c>
      <c r="R708" s="74">
        <v>7.545839548631767</v>
      </c>
      <c r="S708" s="74"/>
      <c r="T708" s="5">
        <v>0</v>
      </c>
      <c r="U708" s="5">
        <v>0</v>
      </c>
      <c r="V708" s="5">
        <v>0</v>
      </c>
      <c r="W708" s="5">
        <v>0</v>
      </c>
      <c r="X708" s="5">
        <v>6904399421</v>
      </c>
      <c r="Y708" s="73">
        <v>0</v>
      </c>
      <c r="Z708" s="73"/>
    </row>
    <row r="709" spans="1:26" ht="45.75" customHeight="1">
      <c r="A709" s="71" t="s">
        <v>1075</v>
      </c>
      <c r="B709" s="71"/>
      <c r="C709" s="72" t="s">
        <v>100</v>
      </c>
      <c r="D709" s="72"/>
      <c r="E709" s="4" t="s">
        <v>1076</v>
      </c>
      <c r="F709" s="5">
        <v>8000000000</v>
      </c>
      <c r="G709" s="5">
        <v>0</v>
      </c>
      <c r="H709" s="5">
        <v>32083589</v>
      </c>
      <c r="I709" s="5">
        <v>0</v>
      </c>
      <c r="J709" s="5">
        <v>500000000</v>
      </c>
      <c r="K709" s="5">
        <v>7467916411</v>
      </c>
      <c r="L709" s="73">
        <v>563516990</v>
      </c>
      <c r="M709" s="73"/>
      <c r="N709" s="73">
        <v>0</v>
      </c>
      <c r="O709" s="73"/>
      <c r="P709" s="5">
        <v>563516990</v>
      </c>
      <c r="Q709" s="5">
        <v>563516990</v>
      </c>
      <c r="R709" s="74">
        <v>7.545839548631767</v>
      </c>
      <c r="S709" s="74"/>
      <c r="T709" s="5">
        <v>0</v>
      </c>
      <c r="U709" s="5">
        <v>0</v>
      </c>
      <c r="V709" s="5">
        <v>0</v>
      </c>
      <c r="W709" s="5">
        <v>0</v>
      </c>
      <c r="X709" s="5">
        <v>6904399421</v>
      </c>
      <c r="Y709" s="73">
        <v>0</v>
      </c>
      <c r="Z709" s="73"/>
    </row>
    <row r="710" spans="1:26" ht="53.25" customHeight="1">
      <c r="A710" s="71" t="s">
        <v>1077</v>
      </c>
      <c r="B710" s="71"/>
      <c r="C710" s="72"/>
      <c r="D710" s="72"/>
      <c r="E710" s="4" t="s">
        <v>1078</v>
      </c>
      <c r="F710" s="5">
        <v>0</v>
      </c>
      <c r="G710" s="5">
        <v>0</v>
      </c>
      <c r="H710" s="5">
        <v>0</v>
      </c>
      <c r="I710" s="5">
        <v>80966731</v>
      </c>
      <c r="J710" s="5">
        <v>0</v>
      </c>
      <c r="K710" s="5">
        <v>80966731</v>
      </c>
      <c r="L710" s="73">
        <v>72385537</v>
      </c>
      <c r="M710" s="73"/>
      <c r="N710" s="73">
        <v>0</v>
      </c>
      <c r="O710" s="73"/>
      <c r="P710" s="5">
        <v>72385537</v>
      </c>
      <c r="Q710" s="5">
        <v>72385537</v>
      </c>
      <c r="R710" s="74">
        <v>89.40158026140391</v>
      </c>
      <c r="S710" s="74"/>
      <c r="T710" s="5">
        <v>0</v>
      </c>
      <c r="U710" s="5">
        <v>0</v>
      </c>
      <c r="V710" s="5">
        <v>0</v>
      </c>
      <c r="W710" s="5">
        <v>0</v>
      </c>
      <c r="X710" s="5">
        <v>8581194</v>
      </c>
      <c r="Y710" s="73">
        <v>0</v>
      </c>
      <c r="Z710" s="73"/>
    </row>
    <row r="711" spans="1:26" ht="54" customHeight="1">
      <c r="A711" s="71" t="s">
        <v>1079</v>
      </c>
      <c r="B711" s="71"/>
      <c r="C711" s="72" t="s">
        <v>100</v>
      </c>
      <c r="D711" s="72"/>
      <c r="E711" s="4" t="s">
        <v>1078</v>
      </c>
      <c r="F711" s="5">
        <v>0</v>
      </c>
      <c r="G711" s="5">
        <v>0</v>
      </c>
      <c r="H711" s="5">
        <v>0</v>
      </c>
      <c r="I711" s="5">
        <v>80966731</v>
      </c>
      <c r="J711" s="5">
        <v>0</v>
      </c>
      <c r="K711" s="5">
        <v>80966731</v>
      </c>
      <c r="L711" s="73">
        <v>72385537</v>
      </c>
      <c r="M711" s="73"/>
      <c r="N711" s="73">
        <v>0</v>
      </c>
      <c r="O711" s="73"/>
      <c r="P711" s="5">
        <v>72385537</v>
      </c>
      <c r="Q711" s="5">
        <v>72385537</v>
      </c>
      <c r="R711" s="74">
        <v>89.40158026140391</v>
      </c>
      <c r="S711" s="74"/>
      <c r="T711" s="5">
        <v>0</v>
      </c>
      <c r="U711" s="5">
        <v>0</v>
      </c>
      <c r="V711" s="5">
        <v>0</v>
      </c>
      <c r="W711" s="5">
        <v>0</v>
      </c>
      <c r="X711" s="5">
        <v>8581194</v>
      </c>
      <c r="Y711" s="73">
        <v>0</v>
      </c>
      <c r="Z711" s="73"/>
    </row>
    <row r="712" spans="1:26" ht="36.75" customHeight="1">
      <c r="A712" s="71" t="s">
        <v>1080</v>
      </c>
      <c r="B712" s="71"/>
      <c r="C712" s="72"/>
      <c r="D712" s="72"/>
      <c r="E712" s="4" t="s">
        <v>1081</v>
      </c>
      <c r="F712" s="5">
        <v>0</v>
      </c>
      <c r="G712" s="5">
        <v>0</v>
      </c>
      <c r="H712" s="5">
        <v>58323012</v>
      </c>
      <c r="I712" s="5">
        <v>58323012</v>
      </c>
      <c r="J712" s="5">
        <v>0</v>
      </c>
      <c r="K712" s="5">
        <v>0</v>
      </c>
      <c r="L712" s="73">
        <v>0</v>
      </c>
      <c r="M712" s="73"/>
      <c r="N712" s="73">
        <v>0</v>
      </c>
      <c r="O712" s="73"/>
      <c r="P712" s="5">
        <v>0</v>
      </c>
      <c r="Q712" s="5">
        <v>0</v>
      </c>
      <c r="R712" s="74"/>
      <c r="S712" s="74"/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73">
        <v>0</v>
      </c>
      <c r="Z712" s="73"/>
    </row>
    <row r="713" spans="1:26" ht="70.5" customHeight="1">
      <c r="A713" s="71" t="s">
        <v>1082</v>
      </c>
      <c r="B713" s="71"/>
      <c r="C713" s="72" t="s">
        <v>100</v>
      </c>
      <c r="D713" s="72"/>
      <c r="E713" s="4" t="s">
        <v>1083</v>
      </c>
      <c r="F713" s="5">
        <v>0</v>
      </c>
      <c r="G713" s="5">
        <v>0</v>
      </c>
      <c r="H713" s="5">
        <v>58323012</v>
      </c>
      <c r="I713" s="5">
        <v>58323012</v>
      </c>
      <c r="J713" s="5">
        <v>0</v>
      </c>
      <c r="K713" s="5">
        <v>0</v>
      </c>
      <c r="L713" s="73">
        <v>0</v>
      </c>
      <c r="M713" s="73"/>
      <c r="N713" s="73">
        <v>0</v>
      </c>
      <c r="O713" s="73"/>
      <c r="P713" s="5">
        <v>0</v>
      </c>
      <c r="Q713" s="5">
        <v>0</v>
      </c>
      <c r="R713" s="74"/>
      <c r="S713" s="74"/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73">
        <v>0</v>
      </c>
      <c r="Z713" s="73"/>
    </row>
    <row r="714" spans="1:26" ht="36.75" customHeight="1">
      <c r="A714" s="71" t="s">
        <v>1084</v>
      </c>
      <c r="B714" s="71"/>
      <c r="C714" s="72"/>
      <c r="D714" s="72"/>
      <c r="E714" s="4" t="s">
        <v>1085</v>
      </c>
      <c r="F714" s="5">
        <v>3000000000</v>
      </c>
      <c r="G714" s="5">
        <v>0</v>
      </c>
      <c r="H714" s="5">
        <v>0</v>
      </c>
      <c r="I714" s="5">
        <v>0</v>
      </c>
      <c r="J714" s="5">
        <v>3000000000</v>
      </c>
      <c r="K714" s="5">
        <v>0</v>
      </c>
      <c r="L714" s="73">
        <v>0</v>
      </c>
      <c r="M714" s="73"/>
      <c r="N714" s="73">
        <v>0</v>
      </c>
      <c r="O714" s="73"/>
      <c r="P714" s="5">
        <v>0</v>
      </c>
      <c r="Q714" s="5">
        <v>0</v>
      </c>
      <c r="R714" s="74"/>
      <c r="S714" s="74"/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73">
        <v>0</v>
      </c>
      <c r="Z714" s="73"/>
    </row>
    <row r="715" spans="1:26" ht="36.75" customHeight="1">
      <c r="A715" s="71" t="s">
        <v>1086</v>
      </c>
      <c r="B715" s="71"/>
      <c r="C715" s="72" t="s">
        <v>100</v>
      </c>
      <c r="D715" s="72"/>
      <c r="E715" s="4" t="s">
        <v>1087</v>
      </c>
      <c r="F715" s="5">
        <v>3000000000</v>
      </c>
      <c r="G715" s="5">
        <v>0</v>
      </c>
      <c r="H715" s="5">
        <v>0</v>
      </c>
      <c r="I715" s="5">
        <v>0</v>
      </c>
      <c r="J715" s="5">
        <v>3000000000</v>
      </c>
      <c r="K715" s="5">
        <v>0</v>
      </c>
      <c r="L715" s="73">
        <v>0</v>
      </c>
      <c r="M715" s="73"/>
      <c r="N715" s="73">
        <v>0</v>
      </c>
      <c r="O715" s="73"/>
      <c r="P715" s="5">
        <v>0</v>
      </c>
      <c r="Q715" s="5">
        <v>0</v>
      </c>
      <c r="R715" s="74"/>
      <c r="S715" s="74"/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73">
        <v>0</v>
      </c>
      <c r="Z715" s="73"/>
    </row>
    <row r="716" spans="1:26" ht="28.5" customHeight="1">
      <c r="A716" s="71" t="s">
        <v>1088</v>
      </c>
      <c r="B716" s="71"/>
      <c r="C716" s="72"/>
      <c r="D716" s="72"/>
      <c r="E716" s="4" t="s">
        <v>1089</v>
      </c>
      <c r="F716" s="5">
        <v>20150929824</v>
      </c>
      <c r="G716" s="5">
        <v>0</v>
      </c>
      <c r="H716" s="5">
        <v>0</v>
      </c>
      <c r="I716" s="5">
        <v>107058427</v>
      </c>
      <c r="J716" s="5">
        <v>2914836042</v>
      </c>
      <c r="K716" s="5">
        <v>17343152209</v>
      </c>
      <c r="L716" s="73">
        <v>107058427</v>
      </c>
      <c r="M716" s="73"/>
      <c r="N716" s="73">
        <v>0</v>
      </c>
      <c r="O716" s="73"/>
      <c r="P716" s="5">
        <v>107058427</v>
      </c>
      <c r="Q716" s="5">
        <v>107058427</v>
      </c>
      <c r="R716" s="74">
        <v>0.6172950897844479</v>
      </c>
      <c r="S716" s="74"/>
      <c r="T716" s="5">
        <v>0</v>
      </c>
      <c r="U716" s="5">
        <v>0</v>
      </c>
      <c r="V716" s="5">
        <v>0</v>
      </c>
      <c r="W716" s="5">
        <v>0</v>
      </c>
      <c r="X716" s="5">
        <v>17236093782</v>
      </c>
      <c r="Y716" s="73">
        <v>0</v>
      </c>
      <c r="Z716" s="73"/>
    </row>
    <row r="717" spans="1:26" ht="21" customHeight="1">
      <c r="A717" s="71" t="s">
        <v>1090</v>
      </c>
      <c r="B717" s="71"/>
      <c r="C717" s="72"/>
      <c r="D717" s="72"/>
      <c r="E717" s="4" t="s">
        <v>1091</v>
      </c>
      <c r="F717" s="5">
        <v>20150929824</v>
      </c>
      <c r="G717" s="5">
        <v>0</v>
      </c>
      <c r="H717" s="5">
        <v>0</v>
      </c>
      <c r="I717" s="5">
        <v>107058427</v>
      </c>
      <c r="J717" s="5">
        <v>2914836042</v>
      </c>
      <c r="K717" s="5">
        <v>17343152209</v>
      </c>
      <c r="L717" s="73">
        <v>107058427</v>
      </c>
      <c r="M717" s="73"/>
      <c r="N717" s="73">
        <v>0</v>
      </c>
      <c r="O717" s="73"/>
      <c r="P717" s="5">
        <v>107058427</v>
      </c>
      <c r="Q717" s="5">
        <v>107058427</v>
      </c>
      <c r="R717" s="74">
        <v>0.6172950897844479</v>
      </c>
      <c r="S717" s="74"/>
      <c r="T717" s="5">
        <v>0</v>
      </c>
      <c r="U717" s="5">
        <v>0</v>
      </c>
      <c r="V717" s="5">
        <v>0</v>
      </c>
      <c r="W717" s="5">
        <v>0</v>
      </c>
      <c r="X717" s="5">
        <v>17236093782</v>
      </c>
      <c r="Y717" s="73">
        <v>0</v>
      </c>
      <c r="Z717" s="73"/>
    </row>
    <row r="718" spans="1:26" ht="45" customHeight="1">
      <c r="A718" s="71" t="s">
        <v>1092</v>
      </c>
      <c r="B718" s="71"/>
      <c r="C718" s="72"/>
      <c r="D718" s="72"/>
      <c r="E718" s="4" t="s">
        <v>1093</v>
      </c>
      <c r="F718" s="5">
        <v>20150929824</v>
      </c>
      <c r="G718" s="5">
        <v>0</v>
      </c>
      <c r="H718" s="5">
        <v>0</v>
      </c>
      <c r="I718" s="5">
        <v>107058427</v>
      </c>
      <c r="J718" s="5">
        <v>2914836042</v>
      </c>
      <c r="K718" s="5">
        <v>17343152209</v>
      </c>
      <c r="L718" s="73">
        <v>107058427</v>
      </c>
      <c r="M718" s="73"/>
      <c r="N718" s="73">
        <v>0</v>
      </c>
      <c r="O718" s="73"/>
      <c r="P718" s="5">
        <v>107058427</v>
      </c>
      <c r="Q718" s="5">
        <v>107058427</v>
      </c>
      <c r="R718" s="74">
        <v>0.6172950897844479</v>
      </c>
      <c r="S718" s="74"/>
      <c r="T718" s="5">
        <v>0</v>
      </c>
      <c r="U718" s="5">
        <v>0</v>
      </c>
      <c r="V718" s="5">
        <v>0</v>
      </c>
      <c r="W718" s="5">
        <v>0</v>
      </c>
      <c r="X718" s="5">
        <v>17236093782</v>
      </c>
      <c r="Y718" s="73">
        <v>0</v>
      </c>
      <c r="Z718" s="73"/>
    </row>
    <row r="719" spans="1:26" ht="45.75" customHeight="1">
      <c r="A719" s="71" t="s">
        <v>1094</v>
      </c>
      <c r="B719" s="71"/>
      <c r="C719" s="72"/>
      <c r="D719" s="72"/>
      <c r="E719" s="4" t="s">
        <v>1095</v>
      </c>
      <c r="F719" s="5">
        <v>65300000</v>
      </c>
      <c r="G719" s="5">
        <v>0</v>
      </c>
      <c r="H719" s="5">
        <v>0</v>
      </c>
      <c r="I719" s="5">
        <v>107058427</v>
      </c>
      <c r="J719" s="5">
        <v>0</v>
      </c>
      <c r="K719" s="5">
        <v>172358427</v>
      </c>
      <c r="L719" s="73">
        <v>107058427</v>
      </c>
      <c r="M719" s="73"/>
      <c r="N719" s="73">
        <v>0</v>
      </c>
      <c r="O719" s="73"/>
      <c r="P719" s="5">
        <v>107058427</v>
      </c>
      <c r="Q719" s="5">
        <v>107058427</v>
      </c>
      <c r="R719" s="74">
        <v>62.11383386551793</v>
      </c>
      <c r="S719" s="74"/>
      <c r="T719" s="5">
        <v>0</v>
      </c>
      <c r="U719" s="5">
        <v>0</v>
      </c>
      <c r="V719" s="5">
        <v>0</v>
      </c>
      <c r="W719" s="5">
        <v>0</v>
      </c>
      <c r="X719" s="5">
        <v>65300000</v>
      </c>
      <c r="Y719" s="73">
        <v>0</v>
      </c>
      <c r="Z719" s="73"/>
    </row>
    <row r="720" spans="1:26" ht="45" customHeight="1">
      <c r="A720" s="71" t="s">
        <v>1096</v>
      </c>
      <c r="B720" s="71"/>
      <c r="C720" s="72" t="s">
        <v>100</v>
      </c>
      <c r="D720" s="72"/>
      <c r="E720" s="4" t="s">
        <v>1095</v>
      </c>
      <c r="F720" s="5">
        <v>65300000</v>
      </c>
      <c r="G720" s="5">
        <v>0</v>
      </c>
      <c r="H720" s="5">
        <v>0</v>
      </c>
      <c r="I720" s="5">
        <v>107058427</v>
      </c>
      <c r="J720" s="5">
        <v>0</v>
      </c>
      <c r="K720" s="5">
        <v>172358427</v>
      </c>
      <c r="L720" s="73">
        <v>107058427</v>
      </c>
      <c r="M720" s="73"/>
      <c r="N720" s="73">
        <v>0</v>
      </c>
      <c r="O720" s="73"/>
      <c r="P720" s="5">
        <v>107058427</v>
      </c>
      <c r="Q720" s="5">
        <v>107058427</v>
      </c>
      <c r="R720" s="74">
        <v>62.11383386551793</v>
      </c>
      <c r="S720" s="74"/>
      <c r="T720" s="5">
        <v>0</v>
      </c>
      <c r="U720" s="5">
        <v>0</v>
      </c>
      <c r="V720" s="5">
        <v>0</v>
      </c>
      <c r="W720" s="5">
        <v>0</v>
      </c>
      <c r="X720" s="5">
        <v>65300000</v>
      </c>
      <c r="Y720" s="73">
        <v>0</v>
      </c>
      <c r="Z720" s="73"/>
    </row>
    <row r="721" spans="1:26" ht="45" customHeight="1">
      <c r="A721" s="71" t="s">
        <v>1097</v>
      </c>
      <c r="B721" s="71"/>
      <c r="C721" s="72"/>
      <c r="D721" s="72"/>
      <c r="E721" s="4" t="s">
        <v>1098</v>
      </c>
      <c r="F721" s="5">
        <v>20085629824</v>
      </c>
      <c r="G721" s="5">
        <v>0</v>
      </c>
      <c r="H721" s="5">
        <v>0</v>
      </c>
      <c r="I721" s="5">
        <v>0</v>
      </c>
      <c r="J721" s="5">
        <v>2914836042</v>
      </c>
      <c r="K721" s="5">
        <v>17170793782</v>
      </c>
      <c r="L721" s="73">
        <v>0</v>
      </c>
      <c r="M721" s="73"/>
      <c r="N721" s="73">
        <v>0</v>
      </c>
      <c r="O721" s="73"/>
      <c r="P721" s="5">
        <v>0</v>
      </c>
      <c r="Q721" s="5">
        <v>0</v>
      </c>
      <c r="R721" s="74">
        <v>0</v>
      </c>
      <c r="S721" s="74"/>
      <c r="T721" s="5">
        <v>0</v>
      </c>
      <c r="U721" s="5">
        <v>0</v>
      </c>
      <c r="V721" s="5">
        <v>0</v>
      </c>
      <c r="W721" s="5">
        <v>0</v>
      </c>
      <c r="X721" s="5">
        <v>17170793782</v>
      </c>
      <c r="Y721" s="73">
        <v>0</v>
      </c>
      <c r="Z721" s="73"/>
    </row>
    <row r="722" spans="1:26" ht="45.75" customHeight="1">
      <c r="A722" s="71" t="s">
        <v>1099</v>
      </c>
      <c r="B722" s="71"/>
      <c r="C722" s="72" t="s">
        <v>100</v>
      </c>
      <c r="D722" s="72"/>
      <c r="E722" s="4" t="s">
        <v>1098</v>
      </c>
      <c r="F722" s="5">
        <v>20085629824</v>
      </c>
      <c r="G722" s="5">
        <v>0</v>
      </c>
      <c r="H722" s="5">
        <v>0</v>
      </c>
      <c r="I722" s="5">
        <v>0</v>
      </c>
      <c r="J722" s="5">
        <v>2914836042</v>
      </c>
      <c r="K722" s="5">
        <v>17170793782</v>
      </c>
      <c r="L722" s="73">
        <v>0</v>
      </c>
      <c r="M722" s="73"/>
      <c r="N722" s="73">
        <v>0</v>
      </c>
      <c r="O722" s="73"/>
      <c r="P722" s="5">
        <v>0</v>
      </c>
      <c r="Q722" s="5">
        <v>0</v>
      </c>
      <c r="R722" s="74">
        <v>0</v>
      </c>
      <c r="S722" s="74"/>
      <c r="T722" s="5">
        <v>0</v>
      </c>
      <c r="U722" s="5">
        <v>0</v>
      </c>
      <c r="V722" s="5">
        <v>0</v>
      </c>
      <c r="W722" s="5">
        <v>0</v>
      </c>
      <c r="X722" s="5">
        <v>17170793782</v>
      </c>
      <c r="Y722" s="73">
        <v>0</v>
      </c>
      <c r="Z722" s="73"/>
    </row>
    <row r="723" spans="1:26" ht="21" customHeight="1">
      <c r="A723" s="71" t="s">
        <v>1100</v>
      </c>
      <c r="B723" s="71"/>
      <c r="C723" s="72"/>
      <c r="D723" s="72"/>
      <c r="E723" s="4" t="s">
        <v>1101</v>
      </c>
      <c r="F723" s="5">
        <v>0</v>
      </c>
      <c r="G723" s="5">
        <v>0</v>
      </c>
      <c r="H723" s="5">
        <v>0</v>
      </c>
      <c r="I723" s="5">
        <v>1880000000</v>
      </c>
      <c r="J723" s="5">
        <v>0</v>
      </c>
      <c r="K723" s="5">
        <v>1880000000</v>
      </c>
      <c r="L723" s="73">
        <v>1880000000</v>
      </c>
      <c r="M723" s="73"/>
      <c r="N723" s="73">
        <v>0</v>
      </c>
      <c r="O723" s="73"/>
      <c r="P723" s="5">
        <v>1880000000</v>
      </c>
      <c r="Q723" s="5">
        <v>1880000000</v>
      </c>
      <c r="R723" s="74">
        <v>100</v>
      </c>
      <c r="S723" s="74"/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73">
        <v>0</v>
      </c>
      <c r="Z723" s="73"/>
    </row>
    <row r="724" spans="1:26" ht="21" customHeight="1">
      <c r="A724" s="71" t="s">
        <v>1102</v>
      </c>
      <c r="B724" s="71"/>
      <c r="C724" s="72"/>
      <c r="D724" s="72"/>
      <c r="E724" s="4" t="s">
        <v>1101</v>
      </c>
      <c r="F724" s="5">
        <v>0</v>
      </c>
      <c r="G724" s="5">
        <v>0</v>
      </c>
      <c r="H724" s="5">
        <v>0</v>
      </c>
      <c r="I724" s="5">
        <v>1880000000</v>
      </c>
      <c r="J724" s="5">
        <v>0</v>
      </c>
      <c r="K724" s="5">
        <v>1880000000</v>
      </c>
      <c r="L724" s="73">
        <v>1880000000</v>
      </c>
      <c r="M724" s="73"/>
      <c r="N724" s="73">
        <v>0</v>
      </c>
      <c r="O724" s="73"/>
      <c r="P724" s="5">
        <v>1880000000</v>
      </c>
      <c r="Q724" s="5">
        <v>1880000000</v>
      </c>
      <c r="R724" s="74">
        <v>100</v>
      </c>
      <c r="S724" s="74"/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73">
        <v>0</v>
      </c>
      <c r="Z724" s="73"/>
    </row>
    <row r="725" spans="1:26" ht="21" customHeight="1">
      <c r="A725" s="71" t="s">
        <v>1103</v>
      </c>
      <c r="B725" s="71"/>
      <c r="C725" s="72"/>
      <c r="D725" s="72"/>
      <c r="E725" s="4" t="s">
        <v>1101</v>
      </c>
      <c r="F725" s="5">
        <v>0</v>
      </c>
      <c r="G725" s="5">
        <v>0</v>
      </c>
      <c r="H725" s="5">
        <v>0</v>
      </c>
      <c r="I725" s="5">
        <v>1880000000</v>
      </c>
      <c r="J725" s="5">
        <v>0</v>
      </c>
      <c r="K725" s="5">
        <v>1880000000</v>
      </c>
      <c r="L725" s="73">
        <v>1880000000</v>
      </c>
      <c r="M725" s="73"/>
      <c r="N725" s="73">
        <v>0</v>
      </c>
      <c r="O725" s="73"/>
      <c r="P725" s="5">
        <v>1880000000</v>
      </c>
      <c r="Q725" s="5">
        <v>1880000000</v>
      </c>
      <c r="R725" s="74">
        <v>100</v>
      </c>
      <c r="S725" s="74"/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73">
        <v>0</v>
      </c>
      <c r="Z725" s="73"/>
    </row>
    <row r="726" spans="1:26" ht="21" customHeight="1">
      <c r="A726" s="71" t="s">
        <v>1104</v>
      </c>
      <c r="B726" s="71"/>
      <c r="C726" s="72"/>
      <c r="D726" s="72"/>
      <c r="E726" s="4" t="s">
        <v>1101</v>
      </c>
      <c r="F726" s="5">
        <v>0</v>
      </c>
      <c r="G726" s="5">
        <v>0</v>
      </c>
      <c r="H726" s="5">
        <v>0</v>
      </c>
      <c r="I726" s="5">
        <v>1880000000</v>
      </c>
      <c r="J726" s="5">
        <v>0</v>
      </c>
      <c r="K726" s="5">
        <v>1880000000</v>
      </c>
      <c r="L726" s="73">
        <v>1880000000</v>
      </c>
      <c r="M726" s="73"/>
      <c r="N726" s="73">
        <v>0</v>
      </c>
      <c r="O726" s="73"/>
      <c r="P726" s="5">
        <v>1880000000</v>
      </c>
      <c r="Q726" s="5">
        <v>1880000000</v>
      </c>
      <c r="R726" s="74">
        <v>100</v>
      </c>
      <c r="S726" s="74"/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73">
        <v>0</v>
      </c>
      <c r="Z726" s="73"/>
    </row>
    <row r="727" spans="1:26" ht="36.75" customHeight="1">
      <c r="A727" s="71" t="s">
        <v>1105</v>
      </c>
      <c r="B727" s="71"/>
      <c r="C727" s="72" t="s">
        <v>100</v>
      </c>
      <c r="D727" s="72"/>
      <c r="E727" s="4" t="s">
        <v>1106</v>
      </c>
      <c r="F727" s="5">
        <v>0</v>
      </c>
      <c r="G727" s="5">
        <v>0</v>
      </c>
      <c r="H727" s="5">
        <v>0</v>
      </c>
      <c r="I727" s="5">
        <v>1880000000</v>
      </c>
      <c r="J727" s="5">
        <v>0</v>
      </c>
      <c r="K727" s="5">
        <v>1880000000</v>
      </c>
      <c r="L727" s="73">
        <v>1880000000</v>
      </c>
      <c r="M727" s="73"/>
      <c r="N727" s="73">
        <v>0</v>
      </c>
      <c r="O727" s="73"/>
      <c r="P727" s="5">
        <v>1880000000</v>
      </c>
      <c r="Q727" s="5">
        <v>1880000000</v>
      </c>
      <c r="R727" s="74">
        <v>100</v>
      </c>
      <c r="S727" s="74"/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73">
        <v>0</v>
      </c>
      <c r="Z727" s="73"/>
    </row>
    <row r="728" spans="1:26" ht="36.75" customHeight="1">
      <c r="A728" s="71" t="s">
        <v>1107</v>
      </c>
      <c r="B728" s="71"/>
      <c r="C728" s="72"/>
      <c r="D728" s="72"/>
      <c r="E728" s="4" t="s">
        <v>476</v>
      </c>
      <c r="F728" s="5">
        <v>0</v>
      </c>
      <c r="G728" s="5">
        <v>0</v>
      </c>
      <c r="H728" s="5">
        <v>0</v>
      </c>
      <c r="I728" s="5">
        <v>4453869311</v>
      </c>
      <c r="J728" s="5">
        <v>0</v>
      </c>
      <c r="K728" s="5">
        <v>4453869311</v>
      </c>
      <c r="L728" s="73">
        <v>4308896355</v>
      </c>
      <c r="M728" s="73"/>
      <c r="N728" s="73">
        <v>0</v>
      </c>
      <c r="O728" s="73"/>
      <c r="P728" s="5">
        <v>4308895528</v>
      </c>
      <c r="Q728" s="5">
        <v>4308895528</v>
      </c>
      <c r="R728" s="74">
        <v>96.74499243518552</v>
      </c>
      <c r="S728" s="74"/>
      <c r="T728" s="5">
        <v>0</v>
      </c>
      <c r="U728" s="5">
        <v>0</v>
      </c>
      <c r="V728" s="5">
        <v>0</v>
      </c>
      <c r="W728" s="5">
        <v>0</v>
      </c>
      <c r="X728" s="5">
        <v>144972956</v>
      </c>
      <c r="Y728" s="73">
        <v>0</v>
      </c>
      <c r="Z728" s="73"/>
    </row>
    <row r="729" spans="1:26" ht="36.75" customHeight="1">
      <c r="A729" s="71" t="s">
        <v>1108</v>
      </c>
      <c r="B729" s="71"/>
      <c r="C729" s="72"/>
      <c r="D729" s="72"/>
      <c r="E729" s="4" t="s">
        <v>476</v>
      </c>
      <c r="F729" s="5">
        <v>0</v>
      </c>
      <c r="G729" s="5">
        <v>0</v>
      </c>
      <c r="H729" s="5">
        <v>0</v>
      </c>
      <c r="I729" s="5">
        <v>4453869311</v>
      </c>
      <c r="J729" s="5">
        <v>0</v>
      </c>
      <c r="K729" s="5">
        <v>4453869311</v>
      </c>
      <c r="L729" s="73">
        <v>4308896355</v>
      </c>
      <c r="M729" s="73"/>
      <c r="N729" s="73">
        <v>0</v>
      </c>
      <c r="O729" s="73"/>
      <c r="P729" s="5">
        <v>4308895528</v>
      </c>
      <c r="Q729" s="5">
        <v>4308895528</v>
      </c>
      <c r="R729" s="74">
        <v>96.74499243518552</v>
      </c>
      <c r="S729" s="74"/>
      <c r="T729" s="5">
        <v>0</v>
      </c>
      <c r="U729" s="5">
        <v>0</v>
      </c>
      <c r="V729" s="5">
        <v>0</v>
      </c>
      <c r="W729" s="5">
        <v>0</v>
      </c>
      <c r="X729" s="5">
        <v>144972956</v>
      </c>
      <c r="Y729" s="73">
        <v>0</v>
      </c>
      <c r="Z729" s="73"/>
    </row>
    <row r="730" spans="1:26" ht="36.75" customHeight="1">
      <c r="A730" s="71" t="s">
        <v>1109</v>
      </c>
      <c r="B730" s="71"/>
      <c r="C730" s="72"/>
      <c r="D730" s="72"/>
      <c r="E730" s="4" t="s">
        <v>476</v>
      </c>
      <c r="F730" s="5">
        <v>0</v>
      </c>
      <c r="G730" s="5">
        <v>0</v>
      </c>
      <c r="H730" s="5">
        <v>0</v>
      </c>
      <c r="I730" s="5">
        <v>4453869311</v>
      </c>
      <c r="J730" s="5">
        <v>0</v>
      </c>
      <c r="K730" s="5">
        <v>4453869311</v>
      </c>
      <c r="L730" s="73">
        <v>4308896355</v>
      </c>
      <c r="M730" s="73"/>
      <c r="N730" s="73">
        <v>0</v>
      </c>
      <c r="O730" s="73"/>
      <c r="P730" s="5">
        <v>4308895528</v>
      </c>
      <c r="Q730" s="5">
        <v>4308895528</v>
      </c>
      <c r="R730" s="74">
        <v>96.74499243518552</v>
      </c>
      <c r="S730" s="74"/>
      <c r="T730" s="5">
        <v>0</v>
      </c>
      <c r="U730" s="5">
        <v>0</v>
      </c>
      <c r="V730" s="5">
        <v>0</v>
      </c>
      <c r="W730" s="5">
        <v>0</v>
      </c>
      <c r="X730" s="5">
        <v>144972956</v>
      </c>
      <c r="Y730" s="73">
        <v>0</v>
      </c>
      <c r="Z730" s="73"/>
    </row>
    <row r="731" spans="1:26" ht="36.75" customHeight="1">
      <c r="A731" s="71" t="s">
        <v>1110</v>
      </c>
      <c r="B731" s="71"/>
      <c r="C731" s="72"/>
      <c r="D731" s="72"/>
      <c r="E731" s="4" t="s">
        <v>476</v>
      </c>
      <c r="F731" s="5">
        <v>0</v>
      </c>
      <c r="G731" s="5">
        <v>0</v>
      </c>
      <c r="H731" s="5">
        <v>0</v>
      </c>
      <c r="I731" s="5">
        <v>4453869311</v>
      </c>
      <c r="J731" s="5">
        <v>0</v>
      </c>
      <c r="K731" s="5">
        <v>4453869311</v>
      </c>
      <c r="L731" s="73">
        <v>4308896355</v>
      </c>
      <c r="M731" s="73"/>
      <c r="N731" s="73">
        <v>0</v>
      </c>
      <c r="O731" s="73"/>
      <c r="P731" s="5">
        <v>4308895528</v>
      </c>
      <c r="Q731" s="5">
        <v>4308895528</v>
      </c>
      <c r="R731" s="74">
        <v>96.74499243518552</v>
      </c>
      <c r="S731" s="74"/>
      <c r="T731" s="5">
        <v>0</v>
      </c>
      <c r="U731" s="5">
        <v>0</v>
      </c>
      <c r="V731" s="5">
        <v>0</v>
      </c>
      <c r="W731" s="5">
        <v>0</v>
      </c>
      <c r="X731" s="5">
        <v>144972956</v>
      </c>
      <c r="Y731" s="73">
        <v>0</v>
      </c>
      <c r="Z731" s="73"/>
    </row>
    <row r="732" spans="1:26" ht="36.75" customHeight="1">
      <c r="A732" s="71" t="s">
        <v>1111</v>
      </c>
      <c r="B732" s="71"/>
      <c r="C732" s="72" t="s">
        <v>100</v>
      </c>
      <c r="D732" s="72"/>
      <c r="E732" s="4" t="s">
        <v>476</v>
      </c>
      <c r="F732" s="5">
        <v>0</v>
      </c>
      <c r="G732" s="5">
        <v>0</v>
      </c>
      <c r="H732" s="5">
        <v>0</v>
      </c>
      <c r="I732" s="5">
        <v>4453869311</v>
      </c>
      <c r="J732" s="5">
        <v>0</v>
      </c>
      <c r="K732" s="5">
        <v>4453869311</v>
      </c>
      <c r="L732" s="73">
        <v>4308896355</v>
      </c>
      <c r="M732" s="73"/>
      <c r="N732" s="73">
        <v>0</v>
      </c>
      <c r="O732" s="73"/>
      <c r="P732" s="5">
        <v>4308895528</v>
      </c>
      <c r="Q732" s="5">
        <v>4308895528</v>
      </c>
      <c r="R732" s="74">
        <v>96.74499243518552</v>
      </c>
      <c r="S732" s="74"/>
      <c r="T732" s="5">
        <v>0</v>
      </c>
      <c r="U732" s="5">
        <v>0</v>
      </c>
      <c r="V732" s="5">
        <v>0</v>
      </c>
      <c r="W732" s="5">
        <v>0</v>
      </c>
      <c r="X732" s="5">
        <v>144972956</v>
      </c>
      <c r="Y732" s="73">
        <v>0</v>
      </c>
      <c r="Z732" s="73"/>
    </row>
    <row r="733" spans="1:26" ht="21.75" customHeight="1">
      <c r="A733" s="71" t="s">
        <v>1112</v>
      </c>
      <c r="B733" s="71"/>
      <c r="C733" s="72"/>
      <c r="D733" s="72"/>
      <c r="E733" s="4" t="s">
        <v>1113</v>
      </c>
      <c r="F733" s="5">
        <v>22418860430</v>
      </c>
      <c r="G733" s="5">
        <v>0</v>
      </c>
      <c r="H733" s="5">
        <v>0</v>
      </c>
      <c r="I733" s="5">
        <v>5110640673</v>
      </c>
      <c r="J733" s="5">
        <v>5110640673</v>
      </c>
      <c r="K733" s="5">
        <v>22418860430</v>
      </c>
      <c r="L733" s="73">
        <v>637641960</v>
      </c>
      <c r="M733" s="73"/>
      <c r="N733" s="73">
        <v>0</v>
      </c>
      <c r="O733" s="73"/>
      <c r="P733" s="5">
        <v>637641960</v>
      </c>
      <c r="Q733" s="5">
        <v>637641960</v>
      </c>
      <c r="R733" s="74">
        <v>2.8442211056666094</v>
      </c>
      <c r="S733" s="74"/>
      <c r="T733" s="5">
        <v>309802277</v>
      </c>
      <c r="U733" s="5">
        <v>0</v>
      </c>
      <c r="V733" s="5">
        <v>309802277</v>
      </c>
      <c r="W733" s="5">
        <v>309802277</v>
      </c>
      <c r="X733" s="5">
        <v>21781218470</v>
      </c>
      <c r="Y733" s="73">
        <v>0</v>
      </c>
      <c r="Z733" s="73"/>
    </row>
    <row r="734" spans="1:26" ht="21" customHeight="1">
      <c r="A734" s="71" t="s">
        <v>1114</v>
      </c>
      <c r="B734" s="71"/>
      <c r="C734" s="72"/>
      <c r="D734" s="72"/>
      <c r="E734" s="4" t="s">
        <v>31</v>
      </c>
      <c r="F734" s="5">
        <v>5673501193</v>
      </c>
      <c r="G734" s="5">
        <v>0</v>
      </c>
      <c r="H734" s="5">
        <v>0</v>
      </c>
      <c r="I734" s="5">
        <v>0</v>
      </c>
      <c r="J734" s="5">
        <v>0</v>
      </c>
      <c r="K734" s="5">
        <v>5673501193</v>
      </c>
      <c r="L734" s="73">
        <v>313412628</v>
      </c>
      <c r="M734" s="73"/>
      <c r="N734" s="73">
        <v>0</v>
      </c>
      <c r="O734" s="73"/>
      <c r="P734" s="5">
        <v>313412628</v>
      </c>
      <c r="Q734" s="5">
        <v>313412628</v>
      </c>
      <c r="R734" s="74">
        <v>5.524148446230881</v>
      </c>
      <c r="S734" s="74"/>
      <c r="T734" s="5">
        <v>309802277</v>
      </c>
      <c r="U734" s="5">
        <v>0</v>
      </c>
      <c r="V734" s="5">
        <v>309802277</v>
      </c>
      <c r="W734" s="5">
        <v>309802277</v>
      </c>
      <c r="X734" s="5">
        <v>5360088565</v>
      </c>
      <c r="Y734" s="73">
        <v>0</v>
      </c>
      <c r="Z734" s="73"/>
    </row>
    <row r="735" spans="1:26" ht="21" customHeight="1">
      <c r="A735" s="71" t="s">
        <v>1115</v>
      </c>
      <c r="B735" s="71"/>
      <c r="C735" s="72"/>
      <c r="D735" s="72"/>
      <c r="E735" s="4" t="s">
        <v>33</v>
      </c>
      <c r="F735" s="5">
        <v>5673501193</v>
      </c>
      <c r="G735" s="5">
        <v>0</v>
      </c>
      <c r="H735" s="5">
        <v>0</v>
      </c>
      <c r="I735" s="5">
        <v>0</v>
      </c>
      <c r="J735" s="5">
        <v>0</v>
      </c>
      <c r="K735" s="5">
        <v>5673501193</v>
      </c>
      <c r="L735" s="73">
        <v>313412628</v>
      </c>
      <c r="M735" s="73"/>
      <c r="N735" s="73">
        <v>0</v>
      </c>
      <c r="O735" s="73"/>
      <c r="P735" s="5">
        <v>313412628</v>
      </c>
      <c r="Q735" s="5">
        <v>313412628</v>
      </c>
      <c r="R735" s="74">
        <v>5.524148446230881</v>
      </c>
      <c r="S735" s="74"/>
      <c r="T735" s="5">
        <v>309802277</v>
      </c>
      <c r="U735" s="5">
        <v>0</v>
      </c>
      <c r="V735" s="5">
        <v>309802277</v>
      </c>
      <c r="W735" s="5">
        <v>309802277</v>
      </c>
      <c r="X735" s="5">
        <v>5360088565</v>
      </c>
      <c r="Y735" s="73">
        <v>0</v>
      </c>
      <c r="Z735" s="73"/>
    </row>
    <row r="736" spans="1:26" ht="21" customHeight="1">
      <c r="A736" s="71" t="s">
        <v>1116</v>
      </c>
      <c r="B736" s="71"/>
      <c r="C736" s="72"/>
      <c r="D736" s="72"/>
      <c r="E736" s="4" t="s">
        <v>35</v>
      </c>
      <c r="F736" s="5">
        <v>5673501193</v>
      </c>
      <c r="G736" s="5">
        <v>0</v>
      </c>
      <c r="H736" s="5">
        <v>0</v>
      </c>
      <c r="I736" s="5">
        <v>0</v>
      </c>
      <c r="J736" s="5">
        <v>0</v>
      </c>
      <c r="K736" s="5">
        <v>5673501193</v>
      </c>
      <c r="L736" s="73">
        <v>313412628</v>
      </c>
      <c r="M736" s="73"/>
      <c r="N736" s="73">
        <v>0</v>
      </c>
      <c r="O736" s="73"/>
      <c r="P736" s="5">
        <v>313412628</v>
      </c>
      <c r="Q736" s="5">
        <v>313412628</v>
      </c>
      <c r="R736" s="74">
        <v>5.524148446230881</v>
      </c>
      <c r="S736" s="74"/>
      <c r="T736" s="5">
        <v>309802277</v>
      </c>
      <c r="U736" s="5">
        <v>0</v>
      </c>
      <c r="V736" s="5">
        <v>309802277</v>
      </c>
      <c r="W736" s="5">
        <v>309802277</v>
      </c>
      <c r="X736" s="5">
        <v>5360088565</v>
      </c>
      <c r="Y736" s="73">
        <v>0</v>
      </c>
      <c r="Z736" s="73"/>
    </row>
    <row r="737" spans="1:26" ht="21" customHeight="1">
      <c r="A737" s="71" t="s">
        <v>1117</v>
      </c>
      <c r="B737" s="71"/>
      <c r="C737" s="72"/>
      <c r="D737" s="72"/>
      <c r="E737" s="4" t="s">
        <v>37</v>
      </c>
      <c r="F737" s="5">
        <v>5658285681</v>
      </c>
      <c r="G737" s="5">
        <v>0</v>
      </c>
      <c r="H737" s="5">
        <v>0</v>
      </c>
      <c r="I737" s="5">
        <v>0</v>
      </c>
      <c r="J737" s="5">
        <v>0</v>
      </c>
      <c r="K737" s="5">
        <v>5658285681</v>
      </c>
      <c r="L737" s="73">
        <v>310723812</v>
      </c>
      <c r="M737" s="73"/>
      <c r="N737" s="73">
        <v>0</v>
      </c>
      <c r="O737" s="73"/>
      <c r="P737" s="5">
        <v>310723812</v>
      </c>
      <c r="Q737" s="5">
        <v>310723812</v>
      </c>
      <c r="R737" s="74">
        <v>5.491483278113401</v>
      </c>
      <c r="S737" s="74"/>
      <c r="T737" s="5">
        <v>309802277</v>
      </c>
      <c r="U737" s="5">
        <v>0</v>
      </c>
      <c r="V737" s="5">
        <v>309802277</v>
      </c>
      <c r="W737" s="5">
        <v>309802277</v>
      </c>
      <c r="X737" s="5">
        <v>5347561869</v>
      </c>
      <c r="Y737" s="73">
        <v>0</v>
      </c>
      <c r="Z737" s="73"/>
    </row>
    <row r="738" spans="1:26" ht="36.75" customHeight="1">
      <c r="A738" s="71" t="s">
        <v>1118</v>
      </c>
      <c r="B738" s="71"/>
      <c r="C738" s="72"/>
      <c r="D738" s="72"/>
      <c r="E738" s="4" t="s">
        <v>39</v>
      </c>
      <c r="F738" s="5">
        <v>5637865886</v>
      </c>
      <c r="G738" s="5">
        <v>0</v>
      </c>
      <c r="H738" s="5">
        <v>0</v>
      </c>
      <c r="I738" s="5">
        <v>0</v>
      </c>
      <c r="J738" s="5">
        <v>0</v>
      </c>
      <c r="K738" s="5">
        <v>5637865886</v>
      </c>
      <c r="L738" s="73">
        <v>310549503</v>
      </c>
      <c r="M738" s="73"/>
      <c r="N738" s="73">
        <v>0</v>
      </c>
      <c r="O738" s="73"/>
      <c r="P738" s="5">
        <v>310549503</v>
      </c>
      <c r="Q738" s="5">
        <v>310549503</v>
      </c>
      <c r="R738" s="74">
        <v>5.508281134731484</v>
      </c>
      <c r="S738" s="74"/>
      <c r="T738" s="5">
        <v>309648401</v>
      </c>
      <c r="U738" s="5">
        <v>0</v>
      </c>
      <c r="V738" s="5">
        <v>309648401</v>
      </c>
      <c r="W738" s="5">
        <v>309648401</v>
      </c>
      <c r="X738" s="5">
        <v>5327316383</v>
      </c>
      <c r="Y738" s="73">
        <v>0</v>
      </c>
      <c r="Z738" s="73"/>
    </row>
    <row r="739" spans="1:26" ht="21" customHeight="1">
      <c r="A739" s="71" t="s">
        <v>1119</v>
      </c>
      <c r="B739" s="71"/>
      <c r="C739" s="72" t="s">
        <v>41</v>
      </c>
      <c r="D739" s="72"/>
      <c r="E739" s="4" t="s">
        <v>42</v>
      </c>
      <c r="F739" s="5">
        <v>3450948113</v>
      </c>
      <c r="G739" s="5">
        <v>0</v>
      </c>
      <c r="H739" s="5">
        <v>0</v>
      </c>
      <c r="I739" s="5">
        <v>0</v>
      </c>
      <c r="J739" s="5">
        <v>0</v>
      </c>
      <c r="K739" s="5">
        <v>3450948113</v>
      </c>
      <c r="L739" s="73">
        <v>213528403</v>
      </c>
      <c r="M739" s="73"/>
      <c r="N739" s="73">
        <v>0</v>
      </c>
      <c r="O739" s="73"/>
      <c r="P739" s="5">
        <v>213528403</v>
      </c>
      <c r="Q739" s="5">
        <v>213528403</v>
      </c>
      <c r="R739" s="74">
        <v>6.187528644537461</v>
      </c>
      <c r="S739" s="74"/>
      <c r="T739" s="5">
        <v>213528403</v>
      </c>
      <c r="U739" s="5">
        <v>0</v>
      </c>
      <c r="V739" s="5">
        <v>213528403</v>
      </c>
      <c r="W739" s="5">
        <v>213528403</v>
      </c>
      <c r="X739" s="5">
        <v>3237419710</v>
      </c>
      <c r="Y739" s="73">
        <v>0</v>
      </c>
      <c r="Z739" s="73"/>
    </row>
    <row r="740" spans="1:26" ht="21" customHeight="1">
      <c r="A740" s="71" t="s">
        <v>1120</v>
      </c>
      <c r="B740" s="71"/>
      <c r="C740" s="72" t="s">
        <v>41</v>
      </c>
      <c r="D740" s="72"/>
      <c r="E740" s="4" t="s">
        <v>44</v>
      </c>
      <c r="F740" s="5">
        <v>1104376572</v>
      </c>
      <c r="G740" s="5">
        <v>0</v>
      </c>
      <c r="H740" s="5">
        <v>0</v>
      </c>
      <c r="I740" s="5">
        <v>0</v>
      </c>
      <c r="J740" s="5">
        <v>0</v>
      </c>
      <c r="K740" s="5">
        <v>1104376572</v>
      </c>
      <c r="L740" s="73">
        <v>84559240</v>
      </c>
      <c r="M740" s="73"/>
      <c r="N740" s="73">
        <v>0</v>
      </c>
      <c r="O740" s="73"/>
      <c r="P740" s="5">
        <v>84559240</v>
      </c>
      <c r="Q740" s="5">
        <v>84559240</v>
      </c>
      <c r="R740" s="74">
        <v>7.656739751991045</v>
      </c>
      <c r="S740" s="74"/>
      <c r="T740" s="5">
        <v>84559240</v>
      </c>
      <c r="U740" s="5">
        <v>0</v>
      </c>
      <c r="V740" s="5">
        <v>84559240</v>
      </c>
      <c r="W740" s="5">
        <v>84559240</v>
      </c>
      <c r="X740" s="5">
        <v>1019817332</v>
      </c>
      <c r="Y740" s="73">
        <v>0</v>
      </c>
      <c r="Z740" s="73"/>
    </row>
    <row r="741" spans="1:26" ht="21" customHeight="1">
      <c r="A741" s="71" t="s">
        <v>1121</v>
      </c>
      <c r="B741" s="71"/>
      <c r="C741" s="72" t="s">
        <v>41</v>
      </c>
      <c r="D741" s="72"/>
      <c r="E741" s="4" t="s">
        <v>46</v>
      </c>
      <c r="F741" s="5">
        <v>166658739</v>
      </c>
      <c r="G741" s="5">
        <v>0</v>
      </c>
      <c r="H741" s="5">
        <v>0</v>
      </c>
      <c r="I741" s="5">
        <v>0</v>
      </c>
      <c r="J741" s="5">
        <v>0</v>
      </c>
      <c r="K741" s="5">
        <v>166658739</v>
      </c>
      <c r="L741" s="73">
        <v>1407126</v>
      </c>
      <c r="M741" s="73"/>
      <c r="N741" s="73">
        <v>0</v>
      </c>
      <c r="O741" s="73"/>
      <c r="P741" s="5">
        <v>1407126</v>
      </c>
      <c r="Q741" s="5">
        <v>1407126</v>
      </c>
      <c r="R741" s="74">
        <v>0.8443157607234745</v>
      </c>
      <c r="S741" s="74"/>
      <c r="T741" s="5">
        <v>1237221</v>
      </c>
      <c r="U741" s="5">
        <v>0</v>
      </c>
      <c r="V741" s="5">
        <v>1237221</v>
      </c>
      <c r="W741" s="5">
        <v>1237221</v>
      </c>
      <c r="X741" s="5">
        <v>165251613</v>
      </c>
      <c r="Y741" s="73">
        <v>0</v>
      </c>
      <c r="Z741" s="73"/>
    </row>
    <row r="742" spans="1:26" ht="21.75" customHeight="1">
      <c r="A742" s="71" t="s">
        <v>1122</v>
      </c>
      <c r="B742" s="71"/>
      <c r="C742" s="72" t="s">
        <v>41</v>
      </c>
      <c r="D742" s="72"/>
      <c r="E742" s="4" t="s">
        <v>48</v>
      </c>
      <c r="F742" s="5">
        <v>347205760</v>
      </c>
      <c r="G742" s="5">
        <v>0</v>
      </c>
      <c r="H742" s="5">
        <v>0</v>
      </c>
      <c r="I742" s="5">
        <v>0</v>
      </c>
      <c r="J742" s="5">
        <v>0</v>
      </c>
      <c r="K742" s="5">
        <v>347205760</v>
      </c>
      <c r="L742" s="73">
        <v>339810</v>
      </c>
      <c r="M742" s="73"/>
      <c r="N742" s="73">
        <v>0</v>
      </c>
      <c r="O742" s="73"/>
      <c r="P742" s="5">
        <v>339810</v>
      </c>
      <c r="Q742" s="5">
        <v>339810</v>
      </c>
      <c r="R742" s="74">
        <v>0.09786992013035728</v>
      </c>
      <c r="S742" s="74"/>
      <c r="T742" s="5">
        <v>0</v>
      </c>
      <c r="U742" s="5">
        <v>0</v>
      </c>
      <c r="V742" s="5">
        <v>0</v>
      </c>
      <c r="W742" s="5">
        <v>0</v>
      </c>
      <c r="X742" s="5">
        <v>346865950</v>
      </c>
      <c r="Y742" s="73">
        <v>0</v>
      </c>
      <c r="Z742" s="73"/>
    </row>
    <row r="743" spans="1:26" ht="21" customHeight="1">
      <c r="A743" s="71" t="s">
        <v>1123</v>
      </c>
      <c r="B743" s="71"/>
      <c r="C743" s="72" t="s">
        <v>41</v>
      </c>
      <c r="D743" s="72"/>
      <c r="E743" s="4" t="s">
        <v>50</v>
      </c>
      <c r="F743" s="5">
        <v>244432841</v>
      </c>
      <c r="G743" s="5">
        <v>0</v>
      </c>
      <c r="H743" s="5">
        <v>0</v>
      </c>
      <c r="I743" s="5">
        <v>0</v>
      </c>
      <c r="J743" s="5">
        <v>0</v>
      </c>
      <c r="K743" s="5">
        <v>244432841</v>
      </c>
      <c r="L743" s="73">
        <v>1654842</v>
      </c>
      <c r="M743" s="73"/>
      <c r="N743" s="73">
        <v>0</v>
      </c>
      <c r="O743" s="73"/>
      <c r="P743" s="5">
        <v>1654842</v>
      </c>
      <c r="Q743" s="5">
        <v>1654842</v>
      </c>
      <c r="R743" s="74">
        <v>0.6770129550635956</v>
      </c>
      <c r="S743" s="74"/>
      <c r="T743" s="5">
        <v>1484665</v>
      </c>
      <c r="U743" s="5">
        <v>0</v>
      </c>
      <c r="V743" s="5">
        <v>1484665</v>
      </c>
      <c r="W743" s="5">
        <v>1484665</v>
      </c>
      <c r="X743" s="5">
        <v>242777999</v>
      </c>
      <c r="Y743" s="73">
        <v>0</v>
      </c>
      <c r="Z743" s="73"/>
    </row>
    <row r="744" spans="1:26" ht="21" customHeight="1">
      <c r="A744" s="71" t="s">
        <v>1124</v>
      </c>
      <c r="B744" s="71"/>
      <c r="C744" s="72" t="s">
        <v>41</v>
      </c>
      <c r="D744" s="72"/>
      <c r="E744" s="4" t="s">
        <v>52</v>
      </c>
      <c r="F744" s="5">
        <v>5030160</v>
      </c>
      <c r="G744" s="5">
        <v>0</v>
      </c>
      <c r="H744" s="5">
        <v>0</v>
      </c>
      <c r="I744" s="5">
        <v>0</v>
      </c>
      <c r="J744" s="5">
        <v>0</v>
      </c>
      <c r="K744" s="5">
        <v>5030160</v>
      </c>
      <c r="L744" s="73">
        <v>411416</v>
      </c>
      <c r="M744" s="73"/>
      <c r="N744" s="73">
        <v>0</v>
      </c>
      <c r="O744" s="73"/>
      <c r="P744" s="5">
        <v>411416</v>
      </c>
      <c r="Q744" s="5">
        <v>411416</v>
      </c>
      <c r="R744" s="74">
        <v>8.178984366302464</v>
      </c>
      <c r="S744" s="74"/>
      <c r="T744" s="5">
        <v>411416</v>
      </c>
      <c r="U744" s="5">
        <v>0</v>
      </c>
      <c r="V744" s="5">
        <v>411416</v>
      </c>
      <c r="W744" s="5">
        <v>411416</v>
      </c>
      <c r="X744" s="5">
        <v>4618744</v>
      </c>
      <c r="Y744" s="73">
        <v>0</v>
      </c>
      <c r="Z744" s="73"/>
    </row>
    <row r="745" spans="1:26" ht="21" customHeight="1">
      <c r="A745" s="71" t="s">
        <v>1125</v>
      </c>
      <c r="B745" s="71"/>
      <c r="C745" s="72" t="s">
        <v>41</v>
      </c>
      <c r="D745" s="72"/>
      <c r="E745" s="4" t="s">
        <v>54</v>
      </c>
      <c r="F745" s="5">
        <v>207647371</v>
      </c>
      <c r="G745" s="5">
        <v>0</v>
      </c>
      <c r="H745" s="5">
        <v>0</v>
      </c>
      <c r="I745" s="5">
        <v>0</v>
      </c>
      <c r="J745" s="5">
        <v>0</v>
      </c>
      <c r="K745" s="5">
        <v>207647371</v>
      </c>
      <c r="L745" s="73">
        <v>67962</v>
      </c>
      <c r="M745" s="73"/>
      <c r="N745" s="73">
        <v>0</v>
      </c>
      <c r="O745" s="73"/>
      <c r="P745" s="5">
        <v>67962</v>
      </c>
      <c r="Q745" s="5">
        <v>67962</v>
      </c>
      <c r="R745" s="74">
        <v>0.03272952586527089</v>
      </c>
      <c r="S745" s="74"/>
      <c r="T745" s="5">
        <v>0</v>
      </c>
      <c r="U745" s="5">
        <v>0</v>
      </c>
      <c r="V745" s="5">
        <v>0</v>
      </c>
      <c r="W745" s="5">
        <v>0</v>
      </c>
      <c r="X745" s="5">
        <v>207579409</v>
      </c>
      <c r="Y745" s="73">
        <v>0</v>
      </c>
      <c r="Z745" s="73"/>
    </row>
    <row r="746" spans="1:26" ht="21" customHeight="1">
      <c r="A746" s="71" t="s">
        <v>1126</v>
      </c>
      <c r="B746" s="71"/>
      <c r="C746" s="72" t="s">
        <v>41</v>
      </c>
      <c r="D746" s="72"/>
      <c r="E746" s="4" t="s">
        <v>56</v>
      </c>
      <c r="F746" s="5">
        <v>3259584</v>
      </c>
      <c r="G746" s="5">
        <v>0</v>
      </c>
      <c r="H746" s="5">
        <v>0</v>
      </c>
      <c r="I746" s="5">
        <v>0</v>
      </c>
      <c r="J746" s="5">
        <v>0</v>
      </c>
      <c r="K746" s="5">
        <v>3259584</v>
      </c>
      <c r="L746" s="73">
        <v>251512</v>
      </c>
      <c r="M746" s="73"/>
      <c r="N746" s="73">
        <v>0</v>
      </c>
      <c r="O746" s="73"/>
      <c r="P746" s="5">
        <v>251512</v>
      </c>
      <c r="Q746" s="5">
        <v>251512</v>
      </c>
      <c r="R746" s="74">
        <v>7.716076652726238</v>
      </c>
      <c r="S746" s="74"/>
      <c r="T746" s="5">
        <v>251512</v>
      </c>
      <c r="U746" s="5">
        <v>0</v>
      </c>
      <c r="V746" s="5">
        <v>251512</v>
      </c>
      <c r="W746" s="5">
        <v>251512</v>
      </c>
      <c r="X746" s="5">
        <v>3008072</v>
      </c>
      <c r="Y746" s="73">
        <v>0</v>
      </c>
      <c r="Z746" s="73"/>
    </row>
    <row r="747" spans="1:26" ht="28.5" customHeight="1">
      <c r="A747" s="71" t="s">
        <v>1127</v>
      </c>
      <c r="B747" s="71"/>
      <c r="C747" s="72" t="s">
        <v>41</v>
      </c>
      <c r="D747" s="72"/>
      <c r="E747" s="4" t="s">
        <v>58</v>
      </c>
      <c r="F747" s="5">
        <v>108306746</v>
      </c>
      <c r="G747" s="5">
        <v>0</v>
      </c>
      <c r="H747" s="5">
        <v>0</v>
      </c>
      <c r="I747" s="5">
        <v>0</v>
      </c>
      <c r="J747" s="5">
        <v>0</v>
      </c>
      <c r="K747" s="5">
        <v>108306746</v>
      </c>
      <c r="L747" s="73">
        <v>8329192</v>
      </c>
      <c r="M747" s="73"/>
      <c r="N747" s="73">
        <v>0</v>
      </c>
      <c r="O747" s="73"/>
      <c r="P747" s="5">
        <v>8329192</v>
      </c>
      <c r="Q747" s="5">
        <v>8329192</v>
      </c>
      <c r="R747" s="74">
        <v>7.690372306079624</v>
      </c>
      <c r="S747" s="74"/>
      <c r="T747" s="5">
        <v>8175944</v>
      </c>
      <c r="U747" s="5">
        <v>0</v>
      </c>
      <c r="V747" s="5">
        <v>8175944</v>
      </c>
      <c r="W747" s="5">
        <v>8175944</v>
      </c>
      <c r="X747" s="5">
        <v>99977554</v>
      </c>
      <c r="Y747" s="73">
        <v>0</v>
      </c>
      <c r="Z747" s="73"/>
    </row>
    <row r="748" spans="1:26" ht="21" customHeight="1">
      <c r="A748" s="71" t="s">
        <v>1128</v>
      </c>
      <c r="B748" s="71"/>
      <c r="C748" s="72"/>
      <c r="D748" s="72"/>
      <c r="E748" s="4" t="s">
        <v>64</v>
      </c>
      <c r="F748" s="5">
        <v>20419795</v>
      </c>
      <c r="G748" s="5">
        <v>0</v>
      </c>
      <c r="H748" s="5">
        <v>0</v>
      </c>
      <c r="I748" s="5">
        <v>0</v>
      </c>
      <c r="J748" s="5">
        <v>0</v>
      </c>
      <c r="K748" s="5">
        <v>20419795</v>
      </c>
      <c r="L748" s="73">
        <v>174309</v>
      </c>
      <c r="M748" s="73"/>
      <c r="N748" s="73">
        <v>0</v>
      </c>
      <c r="O748" s="73"/>
      <c r="P748" s="5">
        <v>174309</v>
      </c>
      <c r="Q748" s="5">
        <v>174309</v>
      </c>
      <c r="R748" s="74">
        <v>0.8536275706979429</v>
      </c>
      <c r="S748" s="74"/>
      <c r="T748" s="5">
        <v>153876</v>
      </c>
      <c r="U748" s="5">
        <v>0</v>
      </c>
      <c r="V748" s="5">
        <v>153876</v>
      </c>
      <c r="W748" s="5">
        <v>153876</v>
      </c>
      <c r="X748" s="5">
        <v>20245486</v>
      </c>
      <c r="Y748" s="73">
        <v>0</v>
      </c>
      <c r="Z748" s="73"/>
    </row>
    <row r="749" spans="1:26" ht="28.5" customHeight="1">
      <c r="A749" s="71" t="s">
        <v>1129</v>
      </c>
      <c r="B749" s="71"/>
      <c r="C749" s="72" t="s">
        <v>41</v>
      </c>
      <c r="D749" s="72"/>
      <c r="E749" s="4" t="s">
        <v>66</v>
      </c>
      <c r="F749" s="5">
        <v>20419795</v>
      </c>
      <c r="G749" s="5">
        <v>0</v>
      </c>
      <c r="H749" s="5">
        <v>0</v>
      </c>
      <c r="I749" s="5">
        <v>0</v>
      </c>
      <c r="J749" s="5">
        <v>0</v>
      </c>
      <c r="K749" s="5">
        <v>20419795</v>
      </c>
      <c r="L749" s="73">
        <v>174309</v>
      </c>
      <c r="M749" s="73"/>
      <c r="N749" s="73">
        <v>0</v>
      </c>
      <c r="O749" s="73"/>
      <c r="P749" s="5">
        <v>174309</v>
      </c>
      <c r="Q749" s="5">
        <v>174309</v>
      </c>
      <c r="R749" s="74">
        <v>0.8536275706979429</v>
      </c>
      <c r="S749" s="74"/>
      <c r="T749" s="5">
        <v>153876</v>
      </c>
      <c r="U749" s="5">
        <v>0</v>
      </c>
      <c r="V749" s="5">
        <v>153876</v>
      </c>
      <c r="W749" s="5">
        <v>153876</v>
      </c>
      <c r="X749" s="5">
        <v>20245486</v>
      </c>
      <c r="Y749" s="73">
        <v>0</v>
      </c>
      <c r="Z749" s="73"/>
    </row>
    <row r="750" spans="1:26" ht="21" customHeight="1">
      <c r="A750" s="71" t="s">
        <v>1130</v>
      </c>
      <c r="B750" s="71"/>
      <c r="C750" s="72"/>
      <c r="D750" s="72"/>
      <c r="E750" s="4" t="s">
        <v>70</v>
      </c>
      <c r="F750" s="5">
        <v>15215512</v>
      </c>
      <c r="G750" s="5">
        <v>0</v>
      </c>
      <c r="H750" s="5">
        <v>0</v>
      </c>
      <c r="I750" s="5">
        <v>0</v>
      </c>
      <c r="J750" s="5">
        <v>0</v>
      </c>
      <c r="K750" s="5">
        <v>15215512</v>
      </c>
      <c r="L750" s="73">
        <v>2688816</v>
      </c>
      <c r="M750" s="73"/>
      <c r="N750" s="73">
        <v>0</v>
      </c>
      <c r="O750" s="73"/>
      <c r="P750" s="5">
        <v>2688816</v>
      </c>
      <c r="Q750" s="5">
        <v>2688816</v>
      </c>
      <c r="R750" s="74">
        <v>17.671544670991025</v>
      </c>
      <c r="S750" s="74"/>
      <c r="T750" s="5">
        <v>0</v>
      </c>
      <c r="U750" s="5">
        <v>0</v>
      </c>
      <c r="V750" s="5">
        <v>0</v>
      </c>
      <c r="W750" s="5">
        <v>0</v>
      </c>
      <c r="X750" s="5">
        <v>12526696</v>
      </c>
      <c r="Y750" s="73">
        <v>0</v>
      </c>
      <c r="Z750" s="73"/>
    </row>
    <row r="751" spans="1:26" ht="21" customHeight="1">
      <c r="A751" s="71" t="s">
        <v>1131</v>
      </c>
      <c r="B751" s="71"/>
      <c r="C751" s="72"/>
      <c r="D751" s="72"/>
      <c r="E751" s="4" t="s">
        <v>76</v>
      </c>
      <c r="F751" s="5">
        <v>15215512</v>
      </c>
      <c r="G751" s="5">
        <v>0</v>
      </c>
      <c r="H751" s="5">
        <v>0</v>
      </c>
      <c r="I751" s="5">
        <v>0</v>
      </c>
      <c r="J751" s="5">
        <v>0</v>
      </c>
      <c r="K751" s="5">
        <v>15215512</v>
      </c>
      <c r="L751" s="73">
        <v>2688816</v>
      </c>
      <c r="M751" s="73"/>
      <c r="N751" s="73">
        <v>0</v>
      </c>
      <c r="O751" s="73"/>
      <c r="P751" s="5">
        <v>2688816</v>
      </c>
      <c r="Q751" s="5">
        <v>2688816</v>
      </c>
      <c r="R751" s="74">
        <v>17.671544670991025</v>
      </c>
      <c r="S751" s="74"/>
      <c r="T751" s="5">
        <v>0</v>
      </c>
      <c r="U751" s="5">
        <v>0</v>
      </c>
      <c r="V751" s="5">
        <v>0</v>
      </c>
      <c r="W751" s="5">
        <v>0</v>
      </c>
      <c r="X751" s="5">
        <v>12526696</v>
      </c>
      <c r="Y751" s="73">
        <v>0</v>
      </c>
      <c r="Z751" s="73"/>
    </row>
    <row r="752" spans="1:26" ht="28.5" customHeight="1">
      <c r="A752" s="71" t="s">
        <v>1132</v>
      </c>
      <c r="B752" s="71"/>
      <c r="C752" s="72" t="s">
        <v>41</v>
      </c>
      <c r="D752" s="72"/>
      <c r="E752" s="4" t="s">
        <v>132</v>
      </c>
      <c r="F752" s="5">
        <v>10125440</v>
      </c>
      <c r="G752" s="5">
        <v>0</v>
      </c>
      <c r="H752" s="5">
        <v>0</v>
      </c>
      <c r="I752" s="5">
        <v>0</v>
      </c>
      <c r="J752" s="5">
        <v>0</v>
      </c>
      <c r="K752" s="5">
        <v>10125440</v>
      </c>
      <c r="L752" s="73">
        <v>2688816</v>
      </c>
      <c r="M752" s="73"/>
      <c r="N752" s="73">
        <v>0</v>
      </c>
      <c r="O752" s="73"/>
      <c r="P752" s="5">
        <v>2688816</v>
      </c>
      <c r="Q752" s="5">
        <v>2688816</v>
      </c>
      <c r="R752" s="74">
        <v>26.55505341002465</v>
      </c>
      <c r="S752" s="74"/>
      <c r="T752" s="5">
        <v>0</v>
      </c>
      <c r="U752" s="5">
        <v>0</v>
      </c>
      <c r="V752" s="5">
        <v>0</v>
      </c>
      <c r="W752" s="5">
        <v>0</v>
      </c>
      <c r="X752" s="5">
        <v>7436624</v>
      </c>
      <c r="Y752" s="73">
        <v>0</v>
      </c>
      <c r="Z752" s="73"/>
    </row>
    <row r="753" spans="1:26" ht="21" customHeight="1">
      <c r="A753" s="71" t="s">
        <v>1133</v>
      </c>
      <c r="B753" s="71"/>
      <c r="C753" s="72" t="s">
        <v>41</v>
      </c>
      <c r="D753" s="72"/>
      <c r="E753" s="4" t="s">
        <v>78</v>
      </c>
      <c r="F753" s="5">
        <v>1242384</v>
      </c>
      <c r="G753" s="5">
        <v>0</v>
      </c>
      <c r="H753" s="5">
        <v>0</v>
      </c>
      <c r="I753" s="5">
        <v>0</v>
      </c>
      <c r="J753" s="5">
        <v>0</v>
      </c>
      <c r="K753" s="5">
        <v>1242384</v>
      </c>
      <c r="L753" s="73">
        <v>0</v>
      </c>
      <c r="M753" s="73"/>
      <c r="N753" s="73">
        <v>0</v>
      </c>
      <c r="O753" s="73"/>
      <c r="P753" s="5">
        <v>0</v>
      </c>
      <c r="Q753" s="5">
        <v>0</v>
      </c>
      <c r="R753" s="74">
        <v>0</v>
      </c>
      <c r="S753" s="74"/>
      <c r="T753" s="5">
        <v>0</v>
      </c>
      <c r="U753" s="5">
        <v>0</v>
      </c>
      <c r="V753" s="5">
        <v>0</v>
      </c>
      <c r="W753" s="5">
        <v>0</v>
      </c>
      <c r="X753" s="5">
        <v>1242384</v>
      </c>
      <c r="Y753" s="73">
        <v>0</v>
      </c>
      <c r="Z753" s="73"/>
    </row>
    <row r="754" spans="1:26" ht="21" customHeight="1">
      <c r="A754" s="71" t="s">
        <v>1134</v>
      </c>
      <c r="B754" s="71"/>
      <c r="C754" s="72" t="s">
        <v>41</v>
      </c>
      <c r="D754" s="72"/>
      <c r="E754" s="4" t="s">
        <v>84</v>
      </c>
      <c r="F754" s="5">
        <v>1349192</v>
      </c>
      <c r="G754" s="5">
        <v>0</v>
      </c>
      <c r="H754" s="5">
        <v>0</v>
      </c>
      <c r="I754" s="5">
        <v>0</v>
      </c>
      <c r="J754" s="5">
        <v>0</v>
      </c>
      <c r="K754" s="5">
        <v>1349192</v>
      </c>
      <c r="L754" s="73">
        <v>0</v>
      </c>
      <c r="M754" s="73"/>
      <c r="N754" s="73">
        <v>0</v>
      </c>
      <c r="O754" s="73"/>
      <c r="P754" s="5">
        <v>0</v>
      </c>
      <c r="Q754" s="5">
        <v>0</v>
      </c>
      <c r="R754" s="74">
        <v>0</v>
      </c>
      <c r="S754" s="74"/>
      <c r="T754" s="5">
        <v>0</v>
      </c>
      <c r="U754" s="5">
        <v>0</v>
      </c>
      <c r="V754" s="5">
        <v>0</v>
      </c>
      <c r="W754" s="5">
        <v>0</v>
      </c>
      <c r="X754" s="5">
        <v>1349192</v>
      </c>
      <c r="Y754" s="73">
        <v>0</v>
      </c>
      <c r="Z754" s="73"/>
    </row>
    <row r="755" spans="1:26" ht="21" customHeight="1">
      <c r="A755" s="71" t="s">
        <v>1135</v>
      </c>
      <c r="B755" s="71"/>
      <c r="C755" s="72" t="s">
        <v>41</v>
      </c>
      <c r="D755" s="72"/>
      <c r="E755" s="4" t="s">
        <v>80</v>
      </c>
      <c r="F755" s="5">
        <v>2498496</v>
      </c>
      <c r="G755" s="5">
        <v>0</v>
      </c>
      <c r="H755" s="5">
        <v>0</v>
      </c>
      <c r="I755" s="5">
        <v>0</v>
      </c>
      <c r="J755" s="5">
        <v>0</v>
      </c>
      <c r="K755" s="5">
        <v>2498496</v>
      </c>
      <c r="L755" s="73">
        <v>0</v>
      </c>
      <c r="M755" s="73"/>
      <c r="N755" s="73">
        <v>0</v>
      </c>
      <c r="O755" s="73"/>
      <c r="P755" s="5">
        <v>0</v>
      </c>
      <c r="Q755" s="5">
        <v>0</v>
      </c>
      <c r="R755" s="74">
        <v>0</v>
      </c>
      <c r="S755" s="74"/>
      <c r="T755" s="5">
        <v>0</v>
      </c>
      <c r="U755" s="5">
        <v>0</v>
      </c>
      <c r="V755" s="5">
        <v>0</v>
      </c>
      <c r="W755" s="5">
        <v>0</v>
      </c>
      <c r="X755" s="5">
        <v>2498496</v>
      </c>
      <c r="Y755" s="73">
        <v>0</v>
      </c>
      <c r="Z755" s="73"/>
    </row>
    <row r="756" spans="1:26" ht="21" customHeight="1">
      <c r="A756" s="71" t="s">
        <v>1136</v>
      </c>
      <c r="B756" s="71"/>
      <c r="C756" s="72"/>
      <c r="D756" s="72"/>
      <c r="E756" s="4" t="s">
        <v>90</v>
      </c>
      <c r="F756" s="5">
        <v>16745359237</v>
      </c>
      <c r="G756" s="5">
        <v>0</v>
      </c>
      <c r="H756" s="5">
        <v>0</v>
      </c>
      <c r="I756" s="5">
        <v>5110640673</v>
      </c>
      <c r="J756" s="5">
        <v>5110640673</v>
      </c>
      <c r="K756" s="5">
        <v>16745359237</v>
      </c>
      <c r="L756" s="73">
        <v>324229332</v>
      </c>
      <c r="M756" s="73"/>
      <c r="N756" s="73">
        <v>0</v>
      </c>
      <c r="O756" s="73"/>
      <c r="P756" s="5">
        <v>324229332</v>
      </c>
      <c r="Q756" s="5">
        <v>324229332</v>
      </c>
      <c r="R756" s="74">
        <v>1.93623395838289</v>
      </c>
      <c r="S756" s="74"/>
      <c r="T756" s="5">
        <v>0</v>
      </c>
      <c r="U756" s="5">
        <v>0</v>
      </c>
      <c r="V756" s="5">
        <v>0</v>
      </c>
      <c r="W756" s="5">
        <v>0</v>
      </c>
      <c r="X756" s="5">
        <v>16421129905</v>
      </c>
      <c r="Y756" s="73">
        <v>0</v>
      </c>
      <c r="Z756" s="73"/>
    </row>
    <row r="757" spans="1:26" ht="45.75" customHeight="1">
      <c r="A757" s="71" t="s">
        <v>1137</v>
      </c>
      <c r="B757" s="71"/>
      <c r="C757" s="72"/>
      <c r="D757" s="72"/>
      <c r="E757" s="4" t="s">
        <v>1056</v>
      </c>
      <c r="F757" s="5">
        <v>16745359237</v>
      </c>
      <c r="G757" s="5">
        <v>0</v>
      </c>
      <c r="H757" s="5">
        <v>0</v>
      </c>
      <c r="I757" s="5">
        <v>5110640673</v>
      </c>
      <c r="J757" s="5">
        <v>5110640673</v>
      </c>
      <c r="K757" s="5">
        <v>16745359237</v>
      </c>
      <c r="L757" s="73">
        <v>0</v>
      </c>
      <c r="M757" s="73"/>
      <c r="N757" s="73">
        <v>0</v>
      </c>
      <c r="O757" s="73"/>
      <c r="P757" s="5">
        <v>0</v>
      </c>
      <c r="Q757" s="5">
        <v>0</v>
      </c>
      <c r="R757" s="74">
        <v>0</v>
      </c>
      <c r="S757" s="74"/>
      <c r="T757" s="5">
        <v>0</v>
      </c>
      <c r="U757" s="5">
        <v>0</v>
      </c>
      <c r="V757" s="5">
        <v>0</v>
      </c>
      <c r="W757" s="5">
        <v>0</v>
      </c>
      <c r="X757" s="5">
        <v>16745359237</v>
      </c>
      <c r="Y757" s="73">
        <v>0</v>
      </c>
      <c r="Z757" s="73"/>
    </row>
    <row r="758" spans="1:26" ht="36.75" customHeight="1">
      <c r="A758" s="71" t="s">
        <v>1138</v>
      </c>
      <c r="B758" s="71"/>
      <c r="C758" s="72"/>
      <c r="D758" s="72"/>
      <c r="E758" s="4" t="s">
        <v>1058</v>
      </c>
      <c r="F758" s="5">
        <v>16745359237</v>
      </c>
      <c r="G758" s="5">
        <v>0</v>
      </c>
      <c r="H758" s="5">
        <v>0</v>
      </c>
      <c r="I758" s="5">
        <v>5110640673</v>
      </c>
      <c r="J758" s="5">
        <v>5110640673</v>
      </c>
      <c r="K758" s="5">
        <v>16745359237</v>
      </c>
      <c r="L758" s="73">
        <v>0</v>
      </c>
      <c r="M758" s="73"/>
      <c r="N758" s="73">
        <v>0</v>
      </c>
      <c r="O758" s="73"/>
      <c r="P758" s="5">
        <v>0</v>
      </c>
      <c r="Q758" s="5">
        <v>0</v>
      </c>
      <c r="R758" s="74">
        <v>0</v>
      </c>
      <c r="S758" s="74"/>
      <c r="T758" s="5">
        <v>0</v>
      </c>
      <c r="U758" s="5">
        <v>0</v>
      </c>
      <c r="V758" s="5">
        <v>0</v>
      </c>
      <c r="W758" s="5">
        <v>0</v>
      </c>
      <c r="X758" s="5">
        <v>16745359237</v>
      </c>
      <c r="Y758" s="73">
        <v>0</v>
      </c>
      <c r="Z758" s="73"/>
    </row>
    <row r="759" spans="1:26" ht="27.75" customHeight="1">
      <c r="A759" s="71" t="s">
        <v>1139</v>
      </c>
      <c r="B759" s="71"/>
      <c r="C759" s="72"/>
      <c r="D759" s="72"/>
      <c r="E759" s="4" t="s">
        <v>1140</v>
      </c>
      <c r="F759" s="5">
        <v>4000000000</v>
      </c>
      <c r="G759" s="5">
        <v>0</v>
      </c>
      <c r="H759" s="5">
        <v>0</v>
      </c>
      <c r="I759" s="5">
        <v>0</v>
      </c>
      <c r="J759" s="5">
        <v>1400000000</v>
      </c>
      <c r="K759" s="5">
        <v>2600000000</v>
      </c>
      <c r="L759" s="73">
        <v>0</v>
      </c>
      <c r="M759" s="73"/>
      <c r="N759" s="73">
        <v>0</v>
      </c>
      <c r="O759" s="73"/>
      <c r="P759" s="5">
        <v>0</v>
      </c>
      <c r="Q759" s="5">
        <v>0</v>
      </c>
      <c r="R759" s="74">
        <v>0</v>
      </c>
      <c r="S759" s="74"/>
      <c r="T759" s="5">
        <v>0</v>
      </c>
      <c r="U759" s="5">
        <v>0</v>
      </c>
      <c r="V759" s="5">
        <v>0</v>
      </c>
      <c r="W759" s="5">
        <v>0</v>
      </c>
      <c r="X759" s="5">
        <v>2600000000</v>
      </c>
      <c r="Y759" s="73">
        <v>0</v>
      </c>
      <c r="Z759" s="73"/>
    </row>
    <row r="760" spans="1:26" ht="37.5" customHeight="1">
      <c r="A760" s="71" t="s">
        <v>1141</v>
      </c>
      <c r="B760" s="71"/>
      <c r="C760" s="72"/>
      <c r="D760" s="72"/>
      <c r="E760" s="4" t="s">
        <v>1142</v>
      </c>
      <c r="F760" s="5">
        <v>4000000000</v>
      </c>
      <c r="G760" s="5">
        <v>0</v>
      </c>
      <c r="H760" s="5">
        <v>0</v>
      </c>
      <c r="I760" s="5">
        <v>0</v>
      </c>
      <c r="J760" s="5">
        <v>1400000000</v>
      </c>
      <c r="K760" s="5">
        <v>2600000000</v>
      </c>
      <c r="L760" s="73">
        <v>0</v>
      </c>
      <c r="M760" s="73"/>
      <c r="N760" s="73">
        <v>0</v>
      </c>
      <c r="O760" s="73"/>
      <c r="P760" s="5">
        <v>0</v>
      </c>
      <c r="Q760" s="5">
        <v>0</v>
      </c>
      <c r="R760" s="74">
        <v>0</v>
      </c>
      <c r="S760" s="74"/>
      <c r="T760" s="5">
        <v>0</v>
      </c>
      <c r="U760" s="5">
        <v>0</v>
      </c>
      <c r="V760" s="5">
        <v>0</v>
      </c>
      <c r="W760" s="5">
        <v>0</v>
      </c>
      <c r="X760" s="5">
        <v>2600000000</v>
      </c>
      <c r="Y760" s="73">
        <v>0</v>
      </c>
      <c r="Z760" s="73"/>
    </row>
    <row r="761" spans="1:26" ht="36.75" customHeight="1">
      <c r="A761" s="71" t="s">
        <v>1143</v>
      </c>
      <c r="B761" s="71"/>
      <c r="C761" s="72" t="s">
        <v>100</v>
      </c>
      <c r="D761" s="72"/>
      <c r="E761" s="4" t="s">
        <v>1142</v>
      </c>
      <c r="F761" s="5">
        <v>4000000000</v>
      </c>
      <c r="G761" s="5">
        <v>0</v>
      </c>
      <c r="H761" s="5">
        <v>0</v>
      </c>
      <c r="I761" s="5">
        <v>0</v>
      </c>
      <c r="J761" s="5">
        <v>1400000000</v>
      </c>
      <c r="K761" s="5">
        <v>2600000000</v>
      </c>
      <c r="L761" s="73">
        <v>0</v>
      </c>
      <c r="M761" s="73"/>
      <c r="N761" s="73">
        <v>0</v>
      </c>
      <c r="O761" s="73"/>
      <c r="P761" s="5">
        <v>0</v>
      </c>
      <c r="Q761" s="5">
        <v>0</v>
      </c>
      <c r="R761" s="74">
        <v>0</v>
      </c>
      <c r="S761" s="74"/>
      <c r="T761" s="5">
        <v>0</v>
      </c>
      <c r="U761" s="5">
        <v>0</v>
      </c>
      <c r="V761" s="5">
        <v>0</v>
      </c>
      <c r="W761" s="5">
        <v>0</v>
      </c>
      <c r="X761" s="5">
        <v>2600000000</v>
      </c>
      <c r="Y761" s="73">
        <v>0</v>
      </c>
      <c r="Z761" s="73"/>
    </row>
    <row r="762" spans="1:26" ht="21" customHeight="1">
      <c r="A762" s="71" t="s">
        <v>1144</v>
      </c>
      <c r="B762" s="71"/>
      <c r="C762" s="72"/>
      <c r="D762" s="72"/>
      <c r="E762" s="4" t="s">
        <v>1145</v>
      </c>
      <c r="F762" s="5">
        <v>12745359237</v>
      </c>
      <c r="G762" s="5">
        <v>0</v>
      </c>
      <c r="H762" s="5">
        <v>0</v>
      </c>
      <c r="I762" s="5">
        <v>5110640673</v>
      </c>
      <c r="J762" s="5">
        <v>3710640673</v>
      </c>
      <c r="K762" s="5">
        <v>14145359237</v>
      </c>
      <c r="L762" s="73">
        <v>0</v>
      </c>
      <c r="M762" s="73"/>
      <c r="N762" s="73">
        <v>0</v>
      </c>
      <c r="O762" s="73"/>
      <c r="P762" s="5">
        <v>0</v>
      </c>
      <c r="Q762" s="5">
        <v>0</v>
      </c>
      <c r="R762" s="74">
        <v>0</v>
      </c>
      <c r="S762" s="74"/>
      <c r="T762" s="5">
        <v>0</v>
      </c>
      <c r="U762" s="5">
        <v>0</v>
      </c>
      <c r="V762" s="5">
        <v>0</v>
      </c>
      <c r="W762" s="5">
        <v>0</v>
      </c>
      <c r="X762" s="5">
        <v>14145359237</v>
      </c>
      <c r="Y762" s="73">
        <v>0</v>
      </c>
      <c r="Z762" s="73"/>
    </row>
    <row r="763" spans="1:26" ht="28.5" customHeight="1">
      <c r="A763" s="71" t="s">
        <v>1146</v>
      </c>
      <c r="B763" s="71"/>
      <c r="C763" s="72"/>
      <c r="D763" s="72"/>
      <c r="E763" s="4" t="s">
        <v>1147</v>
      </c>
      <c r="F763" s="5">
        <v>9000000000</v>
      </c>
      <c r="G763" s="5">
        <v>0</v>
      </c>
      <c r="H763" s="5">
        <v>0</v>
      </c>
      <c r="I763" s="5">
        <v>0</v>
      </c>
      <c r="J763" s="5">
        <v>3710640673</v>
      </c>
      <c r="K763" s="5">
        <v>5289359327</v>
      </c>
      <c r="L763" s="73">
        <v>0</v>
      </c>
      <c r="M763" s="73"/>
      <c r="N763" s="73">
        <v>0</v>
      </c>
      <c r="O763" s="73"/>
      <c r="P763" s="5">
        <v>0</v>
      </c>
      <c r="Q763" s="5">
        <v>0</v>
      </c>
      <c r="R763" s="74">
        <v>0</v>
      </c>
      <c r="S763" s="74"/>
      <c r="T763" s="5">
        <v>0</v>
      </c>
      <c r="U763" s="5">
        <v>0</v>
      </c>
      <c r="V763" s="5">
        <v>0</v>
      </c>
      <c r="W763" s="5">
        <v>0</v>
      </c>
      <c r="X763" s="5">
        <v>5289359327</v>
      </c>
      <c r="Y763" s="73">
        <v>0</v>
      </c>
      <c r="Z763" s="73"/>
    </row>
    <row r="764" spans="1:26" ht="27.75" customHeight="1">
      <c r="A764" s="71" t="s">
        <v>1148</v>
      </c>
      <c r="B764" s="71"/>
      <c r="C764" s="72" t="s">
        <v>100</v>
      </c>
      <c r="D764" s="72"/>
      <c r="E764" s="4" t="s">
        <v>1147</v>
      </c>
      <c r="F764" s="5">
        <v>5000000000</v>
      </c>
      <c r="G764" s="5">
        <v>0</v>
      </c>
      <c r="H764" s="5">
        <v>0</v>
      </c>
      <c r="I764" s="5">
        <v>0</v>
      </c>
      <c r="J764" s="5">
        <v>0</v>
      </c>
      <c r="K764" s="5">
        <v>5000000000</v>
      </c>
      <c r="L764" s="73">
        <v>0</v>
      </c>
      <c r="M764" s="73"/>
      <c r="N764" s="73">
        <v>0</v>
      </c>
      <c r="O764" s="73"/>
      <c r="P764" s="5">
        <v>0</v>
      </c>
      <c r="Q764" s="5">
        <v>0</v>
      </c>
      <c r="R764" s="74">
        <v>0</v>
      </c>
      <c r="S764" s="74"/>
      <c r="T764" s="5">
        <v>0</v>
      </c>
      <c r="U764" s="5">
        <v>0</v>
      </c>
      <c r="V764" s="5">
        <v>0</v>
      </c>
      <c r="W764" s="5">
        <v>0</v>
      </c>
      <c r="X764" s="5">
        <v>5000000000</v>
      </c>
      <c r="Y764" s="73">
        <v>0</v>
      </c>
      <c r="Z764" s="73"/>
    </row>
    <row r="765" spans="1:26" ht="28.5" customHeight="1">
      <c r="A765" s="71" t="s">
        <v>1149</v>
      </c>
      <c r="B765" s="71"/>
      <c r="C765" s="72" t="s">
        <v>100</v>
      </c>
      <c r="D765" s="72"/>
      <c r="E765" s="4" t="s">
        <v>1150</v>
      </c>
      <c r="F765" s="5">
        <v>4000000000</v>
      </c>
      <c r="G765" s="5">
        <v>0</v>
      </c>
      <c r="H765" s="5">
        <v>0</v>
      </c>
      <c r="I765" s="5">
        <v>0</v>
      </c>
      <c r="J765" s="5">
        <v>3710640673</v>
      </c>
      <c r="K765" s="5">
        <v>289359327</v>
      </c>
      <c r="L765" s="73">
        <v>0</v>
      </c>
      <c r="M765" s="73"/>
      <c r="N765" s="73">
        <v>0</v>
      </c>
      <c r="O765" s="73"/>
      <c r="P765" s="5">
        <v>0</v>
      </c>
      <c r="Q765" s="5">
        <v>0</v>
      </c>
      <c r="R765" s="74">
        <v>0</v>
      </c>
      <c r="S765" s="74"/>
      <c r="T765" s="5">
        <v>0</v>
      </c>
      <c r="U765" s="5">
        <v>0</v>
      </c>
      <c r="V765" s="5">
        <v>0</v>
      </c>
      <c r="W765" s="5">
        <v>0</v>
      </c>
      <c r="X765" s="5">
        <v>289359327</v>
      </c>
      <c r="Y765" s="73">
        <v>0</v>
      </c>
      <c r="Z765" s="73"/>
    </row>
    <row r="766" spans="1:26" ht="36.75" customHeight="1">
      <c r="A766" s="71" t="s">
        <v>1151</v>
      </c>
      <c r="B766" s="71"/>
      <c r="C766" s="72"/>
      <c r="D766" s="72"/>
      <c r="E766" s="4" t="s">
        <v>1152</v>
      </c>
      <c r="F766" s="5">
        <v>3745359237</v>
      </c>
      <c r="G766" s="5">
        <v>0</v>
      </c>
      <c r="H766" s="5">
        <v>0</v>
      </c>
      <c r="I766" s="5">
        <v>5110640673</v>
      </c>
      <c r="J766" s="5">
        <v>0</v>
      </c>
      <c r="K766" s="5">
        <v>8855999910</v>
      </c>
      <c r="L766" s="73">
        <v>0</v>
      </c>
      <c r="M766" s="73"/>
      <c r="N766" s="73">
        <v>0</v>
      </c>
      <c r="O766" s="73"/>
      <c r="P766" s="5">
        <v>0</v>
      </c>
      <c r="Q766" s="5">
        <v>0</v>
      </c>
      <c r="R766" s="74">
        <v>0</v>
      </c>
      <c r="S766" s="74"/>
      <c r="T766" s="5">
        <v>0</v>
      </c>
      <c r="U766" s="5">
        <v>0</v>
      </c>
      <c r="V766" s="5">
        <v>0</v>
      </c>
      <c r="W766" s="5">
        <v>0</v>
      </c>
      <c r="X766" s="5">
        <v>8855999910</v>
      </c>
      <c r="Y766" s="73">
        <v>0</v>
      </c>
      <c r="Z766" s="73"/>
    </row>
    <row r="767" spans="1:26" ht="36.75" customHeight="1">
      <c r="A767" s="71" t="s">
        <v>1153</v>
      </c>
      <c r="B767" s="71"/>
      <c r="C767" s="72" t="s">
        <v>100</v>
      </c>
      <c r="D767" s="72"/>
      <c r="E767" s="4" t="s">
        <v>1152</v>
      </c>
      <c r="F767" s="5">
        <v>3745359237</v>
      </c>
      <c r="G767" s="5">
        <v>0</v>
      </c>
      <c r="H767" s="5">
        <v>0</v>
      </c>
      <c r="I767" s="5">
        <v>5110640673</v>
      </c>
      <c r="J767" s="5">
        <v>0</v>
      </c>
      <c r="K767" s="5">
        <v>8855999910</v>
      </c>
      <c r="L767" s="73">
        <v>0</v>
      </c>
      <c r="M767" s="73"/>
      <c r="N767" s="73">
        <v>0</v>
      </c>
      <c r="O767" s="73"/>
      <c r="P767" s="5">
        <v>0</v>
      </c>
      <c r="Q767" s="5">
        <v>0</v>
      </c>
      <c r="R767" s="74">
        <v>0</v>
      </c>
      <c r="S767" s="74"/>
      <c r="T767" s="5">
        <v>0</v>
      </c>
      <c r="U767" s="5">
        <v>0</v>
      </c>
      <c r="V767" s="5">
        <v>0</v>
      </c>
      <c r="W767" s="5">
        <v>0</v>
      </c>
      <c r="X767" s="5">
        <v>8855999910</v>
      </c>
      <c r="Y767" s="73">
        <v>0</v>
      </c>
      <c r="Z767" s="73"/>
    </row>
    <row r="768" spans="1:26" ht="28.5" customHeight="1">
      <c r="A768" s="71" t="s">
        <v>1154</v>
      </c>
      <c r="B768" s="71"/>
      <c r="C768" s="72"/>
      <c r="D768" s="72"/>
      <c r="E768" s="4" t="s">
        <v>1155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73">
        <v>324229332</v>
      </c>
      <c r="M768" s="73"/>
      <c r="N768" s="73">
        <v>0</v>
      </c>
      <c r="O768" s="73"/>
      <c r="P768" s="5">
        <v>324229332</v>
      </c>
      <c r="Q768" s="5">
        <v>324229332</v>
      </c>
      <c r="R768" s="74"/>
      <c r="S768" s="74"/>
      <c r="T768" s="5">
        <v>0</v>
      </c>
      <c r="U768" s="5">
        <v>0</v>
      </c>
      <c r="V768" s="5">
        <v>0</v>
      </c>
      <c r="W768" s="5">
        <v>0</v>
      </c>
      <c r="X768" s="5">
        <v>-324229332</v>
      </c>
      <c r="Y768" s="73">
        <v>0</v>
      </c>
      <c r="Z768" s="73"/>
    </row>
    <row r="769" spans="1:26" ht="28.5" customHeight="1">
      <c r="A769" s="71" t="s">
        <v>1156</v>
      </c>
      <c r="B769" s="71"/>
      <c r="C769" s="72"/>
      <c r="D769" s="72"/>
      <c r="E769" s="4" t="s">
        <v>1155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73">
        <v>324229332</v>
      </c>
      <c r="M769" s="73"/>
      <c r="N769" s="73">
        <v>0</v>
      </c>
      <c r="O769" s="73"/>
      <c r="P769" s="5">
        <v>324229332</v>
      </c>
      <c r="Q769" s="5">
        <v>324229332</v>
      </c>
      <c r="R769" s="74"/>
      <c r="S769" s="74"/>
      <c r="T769" s="5">
        <v>0</v>
      </c>
      <c r="U769" s="5">
        <v>0</v>
      </c>
      <c r="V769" s="5">
        <v>0</v>
      </c>
      <c r="W769" s="5">
        <v>0</v>
      </c>
      <c r="X769" s="5">
        <v>-324229332</v>
      </c>
      <c r="Y769" s="73">
        <v>0</v>
      </c>
      <c r="Z769" s="73"/>
    </row>
    <row r="770" spans="1:26" ht="28.5" customHeight="1">
      <c r="A770" s="71" t="s">
        <v>1157</v>
      </c>
      <c r="B770" s="71"/>
      <c r="C770" s="72"/>
      <c r="D770" s="72"/>
      <c r="E770" s="4" t="s">
        <v>1155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73">
        <v>324229332</v>
      </c>
      <c r="M770" s="73"/>
      <c r="N770" s="73">
        <v>0</v>
      </c>
      <c r="O770" s="73"/>
      <c r="P770" s="5">
        <v>324229332</v>
      </c>
      <c r="Q770" s="5">
        <v>324229332</v>
      </c>
      <c r="R770" s="74"/>
      <c r="S770" s="74"/>
      <c r="T770" s="5">
        <v>0</v>
      </c>
      <c r="U770" s="5">
        <v>0</v>
      </c>
      <c r="V770" s="5">
        <v>0</v>
      </c>
      <c r="W770" s="5">
        <v>0</v>
      </c>
      <c r="X770" s="5">
        <v>-324229332</v>
      </c>
      <c r="Y770" s="73">
        <v>0</v>
      </c>
      <c r="Z770" s="73"/>
    </row>
    <row r="771" spans="1:26" ht="27.75" customHeight="1">
      <c r="A771" s="71" t="s">
        <v>1158</v>
      </c>
      <c r="B771" s="71"/>
      <c r="C771" s="72"/>
      <c r="D771" s="72"/>
      <c r="E771" s="4" t="s">
        <v>1155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73">
        <v>324229332</v>
      </c>
      <c r="M771" s="73"/>
      <c r="N771" s="73">
        <v>0</v>
      </c>
      <c r="O771" s="73"/>
      <c r="P771" s="5">
        <v>324229332</v>
      </c>
      <c r="Q771" s="5">
        <v>324229332</v>
      </c>
      <c r="R771" s="74"/>
      <c r="S771" s="74"/>
      <c r="T771" s="5">
        <v>0</v>
      </c>
      <c r="U771" s="5">
        <v>0</v>
      </c>
      <c r="V771" s="5">
        <v>0</v>
      </c>
      <c r="W771" s="5">
        <v>0</v>
      </c>
      <c r="X771" s="5">
        <v>-324229332</v>
      </c>
      <c r="Y771" s="73">
        <v>0</v>
      </c>
      <c r="Z771" s="73"/>
    </row>
    <row r="772" spans="1:26" ht="28.5" customHeight="1">
      <c r="A772" s="71" t="s">
        <v>1159</v>
      </c>
      <c r="B772" s="71"/>
      <c r="C772" s="72" t="s">
        <v>1160</v>
      </c>
      <c r="D772" s="72"/>
      <c r="E772" s="4" t="s">
        <v>1155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73">
        <v>324229332</v>
      </c>
      <c r="M772" s="73"/>
      <c r="N772" s="73">
        <v>0</v>
      </c>
      <c r="O772" s="73"/>
      <c r="P772" s="5">
        <v>324229332</v>
      </c>
      <c r="Q772" s="5">
        <v>324229332</v>
      </c>
      <c r="R772" s="74"/>
      <c r="S772" s="74"/>
      <c r="T772" s="5">
        <v>0</v>
      </c>
      <c r="U772" s="5">
        <v>0</v>
      </c>
      <c r="V772" s="5">
        <v>0</v>
      </c>
      <c r="W772" s="5">
        <v>0</v>
      </c>
      <c r="X772" s="5">
        <v>-324229332</v>
      </c>
      <c r="Y772" s="73">
        <v>0</v>
      </c>
      <c r="Z772" s="73"/>
    </row>
    <row r="773" spans="1:26" ht="21" customHeight="1">
      <c r="A773" s="71" t="s">
        <v>1161</v>
      </c>
      <c r="B773" s="71"/>
      <c r="C773" s="72"/>
      <c r="D773" s="72"/>
      <c r="E773" s="4" t="s">
        <v>1162</v>
      </c>
      <c r="F773" s="5">
        <v>16169321046</v>
      </c>
      <c r="G773" s="5">
        <v>0</v>
      </c>
      <c r="H773" s="5">
        <v>0</v>
      </c>
      <c r="I773" s="5">
        <v>6065133</v>
      </c>
      <c r="J773" s="5">
        <v>6065133</v>
      </c>
      <c r="K773" s="5">
        <v>16169321046</v>
      </c>
      <c r="L773" s="73">
        <v>3431183892</v>
      </c>
      <c r="M773" s="73"/>
      <c r="N773" s="73">
        <v>0</v>
      </c>
      <c r="O773" s="73"/>
      <c r="P773" s="5">
        <v>2342333892</v>
      </c>
      <c r="Q773" s="5">
        <v>2342333892</v>
      </c>
      <c r="R773" s="74">
        <v>14.486284769387094</v>
      </c>
      <c r="S773" s="74"/>
      <c r="T773" s="5">
        <v>357056730</v>
      </c>
      <c r="U773" s="5">
        <v>0</v>
      </c>
      <c r="V773" s="5">
        <v>315198242</v>
      </c>
      <c r="W773" s="5">
        <v>315198242</v>
      </c>
      <c r="X773" s="5">
        <v>12738137154</v>
      </c>
      <c r="Y773" s="73">
        <v>41858488</v>
      </c>
      <c r="Z773" s="73"/>
    </row>
    <row r="774" spans="1:26" ht="21" customHeight="1">
      <c r="A774" s="71" t="s">
        <v>1163</v>
      </c>
      <c r="B774" s="71"/>
      <c r="C774" s="72"/>
      <c r="D774" s="72"/>
      <c r="E774" s="4" t="s">
        <v>31</v>
      </c>
      <c r="F774" s="5">
        <v>4834221848</v>
      </c>
      <c r="G774" s="5">
        <v>0</v>
      </c>
      <c r="H774" s="5">
        <v>0</v>
      </c>
      <c r="I774" s="5">
        <v>0</v>
      </c>
      <c r="J774" s="5">
        <v>0</v>
      </c>
      <c r="K774" s="5">
        <v>4834221848</v>
      </c>
      <c r="L774" s="73">
        <v>257059804</v>
      </c>
      <c r="M774" s="73"/>
      <c r="N774" s="73">
        <v>0</v>
      </c>
      <c r="O774" s="73"/>
      <c r="P774" s="5">
        <v>257059804</v>
      </c>
      <c r="Q774" s="5">
        <v>257059804</v>
      </c>
      <c r="R774" s="74">
        <v>5.317501183905121</v>
      </c>
      <c r="S774" s="74"/>
      <c r="T774" s="5">
        <v>252433911</v>
      </c>
      <c r="U774" s="5">
        <v>0</v>
      </c>
      <c r="V774" s="5">
        <v>232726923</v>
      </c>
      <c r="W774" s="5">
        <v>232726923</v>
      </c>
      <c r="X774" s="5">
        <v>4577162044</v>
      </c>
      <c r="Y774" s="73">
        <v>19706988</v>
      </c>
      <c r="Z774" s="73"/>
    </row>
    <row r="775" spans="1:26" ht="21.75" customHeight="1">
      <c r="A775" s="71" t="s">
        <v>1164</v>
      </c>
      <c r="B775" s="71"/>
      <c r="C775" s="72"/>
      <c r="D775" s="72"/>
      <c r="E775" s="4" t="s">
        <v>33</v>
      </c>
      <c r="F775" s="5">
        <v>4834221848</v>
      </c>
      <c r="G775" s="5">
        <v>0</v>
      </c>
      <c r="H775" s="5">
        <v>0</v>
      </c>
      <c r="I775" s="5">
        <v>0</v>
      </c>
      <c r="J775" s="5">
        <v>0</v>
      </c>
      <c r="K775" s="5">
        <v>4834221848</v>
      </c>
      <c r="L775" s="73">
        <v>257059804</v>
      </c>
      <c r="M775" s="73"/>
      <c r="N775" s="73">
        <v>0</v>
      </c>
      <c r="O775" s="73"/>
      <c r="P775" s="5">
        <v>257059804</v>
      </c>
      <c r="Q775" s="5">
        <v>257059804</v>
      </c>
      <c r="R775" s="74">
        <v>5.317501183905121</v>
      </c>
      <c r="S775" s="74"/>
      <c r="T775" s="5">
        <v>252433911</v>
      </c>
      <c r="U775" s="5">
        <v>0</v>
      </c>
      <c r="V775" s="5">
        <v>232726923</v>
      </c>
      <c r="W775" s="5">
        <v>232726923</v>
      </c>
      <c r="X775" s="5">
        <v>4577162044</v>
      </c>
      <c r="Y775" s="73">
        <v>19706988</v>
      </c>
      <c r="Z775" s="73"/>
    </row>
    <row r="776" spans="1:26" ht="21" customHeight="1">
      <c r="A776" s="71" t="s">
        <v>1165</v>
      </c>
      <c r="B776" s="71"/>
      <c r="C776" s="72"/>
      <c r="D776" s="72"/>
      <c r="E776" s="4" t="s">
        <v>35</v>
      </c>
      <c r="F776" s="5">
        <v>4834221848</v>
      </c>
      <c r="G776" s="5">
        <v>0</v>
      </c>
      <c r="H776" s="5">
        <v>0</v>
      </c>
      <c r="I776" s="5">
        <v>0</v>
      </c>
      <c r="J776" s="5">
        <v>0</v>
      </c>
      <c r="K776" s="5">
        <v>4834221848</v>
      </c>
      <c r="L776" s="73">
        <v>257059804</v>
      </c>
      <c r="M776" s="73"/>
      <c r="N776" s="73">
        <v>0</v>
      </c>
      <c r="O776" s="73"/>
      <c r="P776" s="5">
        <v>257059804</v>
      </c>
      <c r="Q776" s="5">
        <v>257059804</v>
      </c>
      <c r="R776" s="74">
        <v>5.317501183905121</v>
      </c>
      <c r="S776" s="74"/>
      <c r="T776" s="5">
        <v>252433911</v>
      </c>
      <c r="U776" s="5">
        <v>0</v>
      </c>
      <c r="V776" s="5">
        <v>232726923</v>
      </c>
      <c r="W776" s="5">
        <v>232726923</v>
      </c>
      <c r="X776" s="5">
        <v>4577162044</v>
      </c>
      <c r="Y776" s="73">
        <v>19706988</v>
      </c>
      <c r="Z776" s="73"/>
    </row>
    <row r="777" spans="1:26" ht="21" customHeight="1">
      <c r="A777" s="71" t="s">
        <v>1166</v>
      </c>
      <c r="B777" s="71"/>
      <c r="C777" s="72"/>
      <c r="D777" s="72"/>
      <c r="E777" s="4" t="s">
        <v>37</v>
      </c>
      <c r="F777" s="5">
        <v>4763583896</v>
      </c>
      <c r="G777" s="5">
        <v>0</v>
      </c>
      <c r="H777" s="5">
        <v>0</v>
      </c>
      <c r="I777" s="5">
        <v>0</v>
      </c>
      <c r="J777" s="5">
        <v>0</v>
      </c>
      <c r="K777" s="5">
        <v>4763583896</v>
      </c>
      <c r="L777" s="73">
        <v>257059804</v>
      </c>
      <c r="M777" s="73"/>
      <c r="N777" s="73">
        <v>0</v>
      </c>
      <c r="O777" s="73"/>
      <c r="P777" s="5">
        <v>257059804</v>
      </c>
      <c r="Q777" s="5">
        <v>257059804</v>
      </c>
      <c r="R777" s="74">
        <v>5.396353031923173</v>
      </c>
      <c r="S777" s="74"/>
      <c r="T777" s="5">
        <v>252433911</v>
      </c>
      <c r="U777" s="5">
        <v>0</v>
      </c>
      <c r="V777" s="5">
        <v>232726923</v>
      </c>
      <c r="W777" s="5">
        <v>232726923</v>
      </c>
      <c r="X777" s="5">
        <v>4506524092</v>
      </c>
      <c r="Y777" s="73">
        <v>19706988</v>
      </c>
      <c r="Z777" s="73"/>
    </row>
    <row r="778" spans="1:26" ht="36.75" customHeight="1">
      <c r="A778" s="71" t="s">
        <v>1167</v>
      </c>
      <c r="B778" s="71"/>
      <c r="C778" s="72"/>
      <c r="D778" s="72"/>
      <c r="E778" s="4" t="s">
        <v>39</v>
      </c>
      <c r="F778" s="5">
        <v>4742880415</v>
      </c>
      <c r="G778" s="5">
        <v>0</v>
      </c>
      <c r="H778" s="5">
        <v>0</v>
      </c>
      <c r="I778" s="5">
        <v>0</v>
      </c>
      <c r="J778" s="5">
        <v>0</v>
      </c>
      <c r="K778" s="5">
        <v>4742880415</v>
      </c>
      <c r="L778" s="73">
        <v>255968900</v>
      </c>
      <c r="M778" s="73"/>
      <c r="N778" s="73">
        <v>0</v>
      </c>
      <c r="O778" s="73"/>
      <c r="P778" s="5">
        <v>255968900</v>
      </c>
      <c r="Q778" s="5">
        <v>255968900</v>
      </c>
      <c r="R778" s="74">
        <v>5.396908157128815</v>
      </c>
      <c r="S778" s="74"/>
      <c r="T778" s="5">
        <v>251489756</v>
      </c>
      <c r="U778" s="5">
        <v>0</v>
      </c>
      <c r="V778" s="5">
        <v>232412909</v>
      </c>
      <c r="W778" s="5">
        <v>232412909</v>
      </c>
      <c r="X778" s="5">
        <v>4486911515</v>
      </c>
      <c r="Y778" s="73">
        <v>19076847</v>
      </c>
      <c r="Z778" s="73"/>
    </row>
    <row r="779" spans="1:26" ht="21" customHeight="1">
      <c r="A779" s="71" t="s">
        <v>1168</v>
      </c>
      <c r="B779" s="71"/>
      <c r="C779" s="72" t="s">
        <v>41</v>
      </c>
      <c r="D779" s="72"/>
      <c r="E779" s="4" t="s">
        <v>42</v>
      </c>
      <c r="F779" s="5">
        <v>3498888980</v>
      </c>
      <c r="G779" s="5">
        <v>0</v>
      </c>
      <c r="H779" s="5">
        <v>0</v>
      </c>
      <c r="I779" s="5">
        <v>0</v>
      </c>
      <c r="J779" s="5">
        <v>0</v>
      </c>
      <c r="K779" s="5">
        <v>3498888980</v>
      </c>
      <c r="L779" s="73">
        <v>201730717</v>
      </c>
      <c r="M779" s="73"/>
      <c r="N779" s="73">
        <v>0</v>
      </c>
      <c r="O779" s="73"/>
      <c r="P779" s="5">
        <v>201730717</v>
      </c>
      <c r="Q779" s="5">
        <v>201730717</v>
      </c>
      <c r="R779" s="74">
        <v>5.765564959423205</v>
      </c>
      <c r="S779" s="74"/>
      <c r="T779" s="5">
        <v>201730717</v>
      </c>
      <c r="U779" s="5">
        <v>0</v>
      </c>
      <c r="V779" s="5">
        <v>201730717</v>
      </c>
      <c r="W779" s="5">
        <v>201730717</v>
      </c>
      <c r="X779" s="5">
        <v>3297158263</v>
      </c>
      <c r="Y779" s="73">
        <v>0</v>
      </c>
      <c r="Z779" s="73"/>
    </row>
    <row r="780" spans="1:26" ht="21" customHeight="1">
      <c r="A780" s="71" t="s">
        <v>1169</v>
      </c>
      <c r="B780" s="71"/>
      <c r="C780" s="72" t="s">
        <v>41</v>
      </c>
      <c r="D780" s="72"/>
      <c r="E780" s="4" t="s">
        <v>44</v>
      </c>
      <c r="F780" s="5">
        <v>112869383</v>
      </c>
      <c r="G780" s="5">
        <v>0</v>
      </c>
      <c r="H780" s="5">
        <v>0</v>
      </c>
      <c r="I780" s="5">
        <v>0</v>
      </c>
      <c r="J780" s="5">
        <v>0</v>
      </c>
      <c r="K780" s="5">
        <v>112869383</v>
      </c>
      <c r="L780" s="73">
        <v>12541884</v>
      </c>
      <c r="M780" s="73"/>
      <c r="N780" s="73">
        <v>0</v>
      </c>
      <c r="O780" s="73"/>
      <c r="P780" s="5">
        <v>12541884</v>
      </c>
      <c r="Q780" s="5">
        <v>12541884</v>
      </c>
      <c r="R780" s="74">
        <v>11.11185661394109</v>
      </c>
      <c r="S780" s="74"/>
      <c r="T780" s="5">
        <v>12541884</v>
      </c>
      <c r="U780" s="5">
        <v>0</v>
      </c>
      <c r="V780" s="5">
        <v>12541884</v>
      </c>
      <c r="W780" s="5">
        <v>12541884</v>
      </c>
      <c r="X780" s="5">
        <v>100327499</v>
      </c>
      <c r="Y780" s="73">
        <v>0</v>
      </c>
      <c r="Z780" s="73"/>
    </row>
    <row r="781" spans="1:26" ht="21" customHeight="1">
      <c r="A781" s="71" t="s">
        <v>1170</v>
      </c>
      <c r="B781" s="71"/>
      <c r="C781" s="72" t="s">
        <v>41</v>
      </c>
      <c r="D781" s="72"/>
      <c r="E781" s="4" t="s">
        <v>46</v>
      </c>
      <c r="F781" s="5">
        <v>170148837</v>
      </c>
      <c r="G781" s="5">
        <v>0</v>
      </c>
      <c r="H781" s="5">
        <v>0</v>
      </c>
      <c r="I781" s="5">
        <v>0</v>
      </c>
      <c r="J781" s="5">
        <v>0</v>
      </c>
      <c r="K781" s="5">
        <v>170148837</v>
      </c>
      <c r="L781" s="73">
        <v>8745456</v>
      </c>
      <c r="M781" s="73"/>
      <c r="N781" s="73">
        <v>0</v>
      </c>
      <c r="O781" s="73"/>
      <c r="P781" s="5">
        <v>8745456</v>
      </c>
      <c r="Q781" s="5">
        <v>8745456</v>
      </c>
      <c r="R781" s="74">
        <v>5.139885851820428</v>
      </c>
      <c r="S781" s="74"/>
      <c r="T781" s="5">
        <v>7565540</v>
      </c>
      <c r="U781" s="5">
        <v>0</v>
      </c>
      <c r="V781" s="5">
        <v>2499208</v>
      </c>
      <c r="W781" s="5">
        <v>2499208</v>
      </c>
      <c r="X781" s="5">
        <v>161403381</v>
      </c>
      <c r="Y781" s="73">
        <v>5066332</v>
      </c>
      <c r="Z781" s="73"/>
    </row>
    <row r="782" spans="1:26" ht="21" customHeight="1">
      <c r="A782" s="71" t="s">
        <v>1171</v>
      </c>
      <c r="B782" s="71"/>
      <c r="C782" s="72" t="s">
        <v>41</v>
      </c>
      <c r="D782" s="72"/>
      <c r="E782" s="4" t="s">
        <v>48</v>
      </c>
      <c r="F782" s="5">
        <v>354476747</v>
      </c>
      <c r="G782" s="5">
        <v>0</v>
      </c>
      <c r="H782" s="5">
        <v>0</v>
      </c>
      <c r="I782" s="5">
        <v>0</v>
      </c>
      <c r="J782" s="5">
        <v>0</v>
      </c>
      <c r="K782" s="5">
        <v>354476747</v>
      </c>
      <c r="L782" s="73">
        <v>3887625</v>
      </c>
      <c r="M782" s="73"/>
      <c r="N782" s="73">
        <v>0</v>
      </c>
      <c r="O782" s="73"/>
      <c r="P782" s="5">
        <v>3887625</v>
      </c>
      <c r="Q782" s="5">
        <v>3887625</v>
      </c>
      <c r="R782" s="74">
        <v>1.0967221497324335</v>
      </c>
      <c r="S782" s="74"/>
      <c r="T782" s="5">
        <v>3846287</v>
      </c>
      <c r="U782" s="5">
        <v>0</v>
      </c>
      <c r="V782" s="5">
        <v>139184</v>
      </c>
      <c r="W782" s="5">
        <v>139184</v>
      </c>
      <c r="X782" s="5">
        <v>350589122</v>
      </c>
      <c r="Y782" s="73">
        <v>3707103</v>
      </c>
      <c r="Z782" s="73"/>
    </row>
    <row r="783" spans="1:26" ht="21" customHeight="1">
      <c r="A783" s="71" t="s">
        <v>1172</v>
      </c>
      <c r="B783" s="71"/>
      <c r="C783" s="72" t="s">
        <v>41</v>
      </c>
      <c r="D783" s="72"/>
      <c r="E783" s="4" t="s">
        <v>50</v>
      </c>
      <c r="F783" s="5">
        <v>249551624</v>
      </c>
      <c r="G783" s="5">
        <v>0</v>
      </c>
      <c r="H783" s="5">
        <v>0</v>
      </c>
      <c r="I783" s="5">
        <v>0</v>
      </c>
      <c r="J783" s="5">
        <v>0</v>
      </c>
      <c r="K783" s="5">
        <v>249551624</v>
      </c>
      <c r="L783" s="73">
        <v>12740321</v>
      </c>
      <c r="M783" s="73"/>
      <c r="N783" s="73">
        <v>0</v>
      </c>
      <c r="O783" s="73"/>
      <c r="P783" s="5">
        <v>12740321</v>
      </c>
      <c r="Q783" s="5">
        <v>12740321</v>
      </c>
      <c r="R783" s="74">
        <v>5.105284748617785</v>
      </c>
      <c r="S783" s="74"/>
      <c r="T783" s="5">
        <v>11027947</v>
      </c>
      <c r="U783" s="5">
        <v>0</v>
      </c>
      <c r="V783" s="5">
        <v>3213671</v>
      </c>
      <c r="W783" s="5">
        <v>3213671</v>
      </c>
      <c r="X783" s="5">
        <v>236811303</v>
      </c>
      <c r="Y783" s="73">
        <v>7814276</v>
      </c>
      <c r="Z783" s="73"/>
    </row>
    <row r="784" spans="1:26" ht="21.75" customHeight="1">
      <c r="A784" s="71" t="s">
        <v>1173</v>
      </c>
      <c r="B784" s="71"/>
      <c r="C784" s="72" t="s">
        <v>41</v>
      </c>
      <c r="D784" s="72"/>
      <c r="E784" s="4" t="s">
        <v>52</v>
      </c>
      <c r="F784" s="5">
        <v>18863100</v>
      </c>
      <c r="G784" s="5">
        <v>0</v>
      </c>
      <c r="H784" s="5">
        <v>0</v>
      </c>
      <c r="I784" s="5">
        <v>0</v>
      </c>
      <c r="J784" s="5">
        <v>0</v>
      </c>
      <c r="K784" s="5">
        <v>18863100</v>
      </c>
      <c r="L784" s="73">
        <v>846831</v>
      </c>
      <c r="M784" s="73"/>
      <c r="N784" s="73">
        <v>0</v>
      </c>
      <c r="O784" s="73"/>
      <c r="P784" s="5">
        <v>846831</v>
      </c>
      <c r="Q784" s="5">
        <v>846831</v>
      </c>
      <c r="R784" s="74">
        <v>4.489352227364537</v>
      </c>
      <c r="S784" s="74"/>
      <c r="T784" s="5">
        <v>846831</v>
      </c>
      <c r="U784" s="5">
        <v>0</v>
      </c>
      <c r="V784" s="5">
        <v>846831</v>
      </c>
      <c r="W784" s="5">
        <v>846831</v>
      </c>
      <c r="X784" s="5">
        <v>18016269</v>
      </c>
      <c r="Y784" s="73">
        <v>0</v>
      </c>
      <c r="Z784" s="73"/>
    </row>
    <row r="785" spans="1:26" ht="21" customHeight="1">
      <c r="A785" s="71" t="s">
        <v>1174</v>
      </c>
      <c r="B785" s="71"/>
      <c r="C785" s="72" t="s">
        <v>41</v>
      </c>
      <c r="D785" s="72"/>
      <c r="E785" s="4" t="s">
        <v>54</v>
      </c>
      <c r="F785" s="5">
        <v>213000389</v>
      </c>
      <c r="G785" s="5">
        <v>0</v>
      </c>
      <c r="H785" s="5">
        <v>0</v>
      </c>
      <c r="I785" s="5">
        <v>0</v>
      </c>
      <c r="J785" s="5">
        <v>0</v>
      </c>
      <c r="K785" s="5">
        <v>213000389</v>
      </c>
      <c r="L785" s="73">
        <v>2750057</v>
      </c>
      <c r="M785" s="73"/>
      <c r="N785" s="73">
        <v>0</v>
      </c>
      <c r="O785" s="73"/>
      <c r="P785" s="5">
        <v>2750057</v>
      </c>
      <c r="Q785" s="5">
        <v>2750057</v>
      </c>
      <c r="R785" s="74">
        <v>1.2911042148378424</v>
      </c>
      <c r="S785" s="74"/>
      <c r="T785" s="5">
        <v>1974974</v>
      </c>
      <c r="U785" s="5">
        <v>0</v>
      </c>
      <c r="V785" s="5">
        <v>189797</v>
      </c>
      <c r="W785" s="5">
        <v>189797</v>
      </c>
      <c r="X785" s="5">
        <v>210250332</v>
      </c>
      <c r="Y785" s="73">
        <v>1785177</v>
      </c>
      <c r="Z785" s="73"/>
    </row>
    <row r="786" spans="1:26" ht="21" customHeight="1">
      <c r="A786" s="71" t="s">
        <v>1175</v>
      </c>
      <c r="B786" s="71"/>
      <c r="C786" s="72" t="s">
        <v>41</v>
      </c>
      <c r="D786" s="72"/>
      <c r="E786" s="4" t="s">
        <v>56</v>
      </c>
      <c r="F786" s="5">
        <v>12223440</v>
      </c>
      <c r="G786" s="5">
        <v>0</v>
      </c>
      <c r="H786" s="5">
        <v>0</v>
      </c>
      <c r="I786" s="5">
        <v>0</v>
      </c>
      <c r="J786" s="5">
        <v>0</v>
      </c>
      <c r="K786" s="5">
        <v>12223440</v>
      </c>
      <c r="L786" s="73">
        <v>517696</v>
      </c>
      <c r="M786" s="73"/>
      <c r="N786" s="73">
        <v>0</v>
      </c>
      <c r="O786" s="73"/>
      <c r="P786" s="5">
        <v>517696</v>
      </c>
      <c r="Q786" s="5">
        <v>517696</v>
      </c>
      <c r="R786" s="74">
        <v>4.235272558297828</v>
      </c>
      <c r="S786" s="74"/>
      <c r="T786" s="5">
        <v>517696</v>
      </c>
      <c r="U786" s="5">
        <v>0</v>
      </c>
      <c r="V786" s="5">
        <v>517696</v>
      </c>
      <c r="W786" s="5">
        <v>517696</v>
      </c>
      <c r="X786" s="5">
        <v>11705744</v>
      </c>
      <c r="Y786" s="73">
        <v>0</v>
      </c>
      <c r="Z786" s="73"/>
    </row>
    <row r="787" spans="1:26" ht="28.5" customHeight="1">
      <c r="A787" s="71" t="s">
        <v>1176</v>
      </c>
      <c r="B787" s="71"/>
      <c r="C787" s="72" t="s">
        <v>41</v>
      </c>
      <c r="D787" s="72"/>
      <c r="E787" s="4" t="s">
        <v>58</v>
      </c>
      <c r="F787" s="5">
        <v>112857915</v>
      </c>
      <c r="G787" s="5">
        <v>0</v>
      </c>
      <c r="H787" s="5">
        <v>0</v>
      </c>
      <c r="I787" s="5">
        <v>0</v>
      </c>
      <c r="J787" s="5">
        <v>0</v>
      </c>
      <c r="K787" s="5">
        <v>112857915</v>
      </c>
      <c r="L787" s="73">
        <v>12208313</v>
      </c>
      <c r="M787" s="73"/>
      <c r="N787" s="73">
        <v>0</v>
      </c>
      <c r="O787" s="73"/>
      <c r="P787" s="5">
        <v>12208313</v>
      </c>
      <c r="Q787" s="5">
        <v>12208313</v>
      </c>
      <c r="R787" s="74">
        <v>10.817418521332774</v>
      </c>
      <c r="S787" s="74"/>
      <c r="T787" s="5">
        <v>11437880</v>
      </c>
      <c r="U787" s="5">
        <v>0</v>
      </c>
      <c r="V787" s="5">
        <v>10733921</v>
      </c>
      <c r="W787" s="5">
        <v>10733921</v>
      </c>
      <c r="X787" s="5">
        <v>100649602</v>
      </c>
      <c r="Y787" s="73">
        <v>703959</v>
      </c>
      <c r="Z787" s="73"/>
    </row>
    <row r="788" spans="1:26" ht="21" customHeight="1">
      <c r="A788" s="71" t="s">
        <v>1177</v>
      </c>
      <c r="B788" s="71"/>
      <c r="C788" s="72"/>
      <c r="D788" s="72"/>
      <c r="E788" s="4" t="s">
        <v>64</v>
      </c>
      <c r="F788" s="5">
        <v>20703481</v>
      </c>
      <c r="G788" s="5">
        <v>0</v>
      </c>
      <c r="H788" s="5">
        <v>0</v>
      </c>
      <c r="I788" s="5">
        <v>0</v>
      </c>
      <c r="J788" s="5">
        <v>0</v>
      </c>
      <c r="K788" s="5">
        <v>20703481</v>
      </c>
      <c r="L788" s="73">
        <v>1090904</v>
      </c>
      <c r="M788" s="73"/>
      <c r="N788" s="73">
        <v>0</v>
      </c>
      <c r="O788" s="73"/>
      <c r="P788" s="5">
        <v>1090904</v>
      </c>
      <c r="Q788" s="5">
        <v>1090904</v>
      </c>
      <c r="R788" s="74">
        <v>5.2691815448812696</v>
      </c>
      <c r="S788" s="74"/>
      <c r="T788" s="5">
        <v>944155</v>
      </c>
      <c r="U788" s="5">
        <v>0</v>
      </c>
      <c r="V788" s="5">
        <v>314014</v>
      </c>
      <c r="W788" s="5">
        <v>314014</v>
      </c>
      <c r="X788" s="5">
        <v>19612577</v>
      </c>
      <c r="Y788" s="73">
        <v>630141</v>
      </c>
      <c r="Z788" s="73"/>
    </row>
    <row r="789" spans="1:26" ht="28.5" customHeight="1">
      <c r="A789" s="71" t="s">
        <v>1178</v>
      </c>
      <c r="B789" s="71"/>
      <c r="C789" s="72" t="s">
        <v>41</v>
      </c>
      <c r="D789" s="72"/>
      <c r="E789" s="4" t="s">
        <v>66</v>
      </c>
      <c r="F789" s="5">
        <v>20703481</v>
      </c>
      <c r="G789" s="5">
        <v>0</v>
      </c>
      <c r="H789" s="5">
        <v>0</v>
      </c>
      <c r="I789" s="5">
        <v>0</v>
      </c>
      <c r="J789" s="5">
        <v>0</v>
      </c>
      <c r="K789" s="5">
        <v>20703481</v>
      </c>
      <c r="L789" s="73">
        <v>1090904</v>
      </c>
      <c r="M789" s="73"/>
      <c r="N789" s="73">
        <v>0</v>
      </c>
      <c r="O789" s="73"/>
      <c r="P789" s="5">
        <v>1090904</v>
      </c>
      <c r="Q789" s="5">
        <v>1090904</v>
      </c>
      <c r="R789" s="74">
        <v>5.2691815448812696</v>
      </c>
      <c r="S789" s="74"/>
      <c r="T789" s="5">
        <v>944155</v>
      </c>
      <c r="U789" s="5">
        <v>0</v>
      </c>
      <c r="V789" s="5">
        <v>314014</v>
      </c>
      <c r="W789" s="5">
        <v>314014</v>
      </c>
      <c r="X789" s="5">
        <v>19612577</v>
      </c>
      <c r="Y789" s="73">
        <v>630141</v>
      </c>
      <c r="Z789" s="73"/>
    </row>
    <row r="790" spans="1:26" ht="21" customHeight="1">
      <c r="A790" s="71" t="s">
        <v>1179</v>
      </c>
      <c r="B790" s="71"/>
      <c r="C790" s="72"/>
      <c r="D790" s="72"/>
      <c r="E790" s="4" t="s">
        <v>70</v>
      </c>
      <c r="F790" s="5">
        <v>70637952</v>
      </c>
      <c r="G790" s="5">
        <v>0</v>
      </c>
      <c r="H790" s="5">
        <v>0</v>
      </c>
      <c r="I790" s="5">
        <v>0</v>
      </c>
      <c r="J790" s="5">
        <v>0</v>
      </c>
      <c r="K790" s="5">
        <v>70637952</v>
      </c>
      <c r="L790" s="73">
        <v>0</v>
      </c>
      <c r="M790" s="73"/>
      <c r="N790" s="73">
        <v>0</v>
      </c>
      <c r="O790" s="73"/>
      <c r="P790" s="5">
        <v>0</v>
      </c>
      <c r="Q790" s="5">
        <v>0</v>
      </c>
      <c r="R790" s="74">
        <v>0</v>
      </c>
      <c r="S790" s="74"/>
      <c r="T790" s="5">
        <v>0</v>
      </c>
      <c r="U790" s="5">
        <v>0</v>
      </c>
      <c r="V790" s="5">
        <v>0</v>
      </c>
      <c r="W790" s="5">
        <v>0</v>
      </c>
      <c r="X790" s="5">
        <v>70637952</v>
      </c>
      <c r="Y790" s="73">
        <v>0</v>
      </c>
      <c r="Z790" s="73"/>
    </row>
    <row r="791" spans="1:26" ht="21" customHeight="1">
      <c r="A791" s="71" t="s">
        <v>1180</v>
      </c>
      <c r="B791" s="71"/>
      <c r="C791" s="72"/>
      <c r="D791" s="72"/>
      <c r="E791" s="4" t="s">
        <v>72</v>
      </c>
      <c r="F791" s="5">
        <v>8508656</v>
      </c>
      <c r="G791" s="5">
        <v>0</v>
      </c>
      <c r="H791" s="5">
        <v>0</v>
      </c>
      <c r="I791" s="5">
        <v>0</v>
      </c>
      <c r="J791" s="5">
        <v>0</v>
      </c>
      <c r="K791" s="5">
        <v>8508656</v>
      </c>
      <c r="L791" s="73">
        <v>0</v>
      </c>
      <c r="M791" s="73"/>
      <c r="N791" s="73">
        <v>0</v>
      </c>
      <c r="O791" s="73"/>
      <c r="P791" s="5">
        <v>0</v>
      </c>
      <c r="Q791" s="5">
        <v>0</v>
      </c>
      <c r="R791" s="74">
        <v>0</v>
      </c>
      <c r="S791" s="74"/>
      <c r="T791" s="5">
        <v>0</v>
      </c>
      <c r="U791" s="5">
        <v>0</v>
      </c>
      <c r="V791" s="5">
        <v>0</v>
      </c>
      <c r="W791" s="5">
        <v>0</v>
      </c>
      <c r="X791" s="5">
        <v>8508656</v>
      </c>
      <c r="Y791" s="73">
        <v>0</v>
      </c>
      <c r="Z791" s="73"/>
    </row>
    <row r="792" spans="1:26" ht="21" customHeight="1">
      <c r="A792" s="71" t="s">
        <v>1181</v>
      </c>
      <c r="B792" s="71"/>
      <c r="C792" s="72" t="s">
        <v>41</v>
      </c>
      <c r="D792" s="72"/>
      <c r="E792" s="4" t="s">
        <v>74</v>
      </c>
      <c r="F792" s="5">
        <v>8508656</v>
      </c>
      <c r="G792" s="5">
        <v>0</v>
      </c>
      <c r="H792" s="5">
        <v>0</v>
      </c>
      <c r="I792" s="5">
        <v>0</v>
      </c>
      <c r="J792" s="5">
        <v>0</v>
      </c>
      <c r="K792" s="5">
        <v>8508656</v>
      </c>
      <c r="L792" s="73">
        <v>0</v>
      </c>
      <c r="M792" s="73"/>
      <c r="N792" s="73">
        <v>0</v>
      </c>
      <c r="O792" s="73"/>
      <c r="P792" s="5">
        <v>0</v>
      </c>
      <c r="Q792" s="5">
        <v>0</v>
      </c>
      <c r="R792" s="74">
        <v>0</v>
      </c>
      <c r="S792" s="74"/>
      <c r="T792" s="5">
        <v>0</v>
      </c>
      <c r="U792" s="5">
        <v>0</v>
      </c>
      <c r="V792" s="5">
        <v>0</v>
      </c>
      <c r="W792" s="5">
        <v>0</v>
      </c>
      <c r="X792" s="5">
        <v>8508656</v>
      </c>
      <c r="Y792" s="73">
        <v>0</v>
      </c>
      <c r="Z792" s="73"/>
    </row>
    <row r="793" spans="1:26" ht="21" customHeight="1">
      <c r="A793" s="71" t="s">
        <v>1182</v>
      </c>
      <c r="B793" s="71"/>
      <c r="C793" s="72"/>
      <c r="D793" s="72"/>
      <c r="E793" s="4" t="s">
        <v>76</v>
      </c>
      <c r="F793" s="5">
        <v>62129296</v>
      </c>
      <c r="G793" s="5">
        <v>0</v>
      </c>
      <c r="H793" s="5">
        <v>0</v>
      </c>
      <c r="I793" s="5">
        <v>0</v>
      </c>
      <c r="J793" s="5">
        <v>0</v>
      </c>
      <c r="K793" s="5">
        <v>62129296</v>
      </c>
      <c r="L793" s="73">
        <v>0</v>
      </c>
      <c r="M793" s="73"/>
      <c r="N793" s="73">
        <v>0</v>
      </c>
      <c r="O793" s="73"/>
      <c r="P793" s="5">
        <v>0</v>
      </c>
      <c r="Q793" s="5">
        <v>0</v>
      </c>
      <c r="R793" s="74">
        <v>0</v>
      </c>
      <c r="S793" s="74"/>
      <c r="T793" s="5">
        <v>0</v>
      </c>
      <c r="U793" s="5">
        <v>0</v>
      </c>
      <c r="V793" s="5">
        <v>0</v>
      </c>
      <c r="W793" s="5">
        <v>0</v>
      </c>
      <c r="X793" s="5">
        <v>62129296</v>
      </c>
      <c r="Y793" s="73">
        <v>0</v>
      </c>
      <c r="Z793" s="73"/>
    </row>
    <row r="794" spans="1:26" ht="21" customHeight="1">
      <c r="A794" s="71" t="s">
        <v>1183</v>
      </c>
      <c r="B794" s="71"/>
      <c r="C794" s="72" t="s">
        <v>41</v>
      </c>
      <c r="D794" s="72"/>
      <c r="E794" s="4" t="s">
        <v>78</v>
      </c>
      <c r="F794" s="5">
        <v>3009552</v>
      </c>
      <c r="G794" s="5">
        <v>0</v>
      </c>
      <c r="H794" s="5">
        <v>0</v>
      </c>
      <c r="I794" s="5">
        <v>0</v>
      </c>
      <c r="J794" s="5">
        <v>0</v>
      </c>
      <c r="K794" s="5">
        <v>3009552</v>
      </c>
      <c r="L794" s="73">
        <v>0</v>
      </c>
      <c r="M794" s="73"/>
      <c r="N794" s="73">
        <v>0</v>
      </c>
      <c r="O794" s="73"/>
      <c r="P794" s="5">
        <v>0</v>
      </c>
      <c r="Q794" s="5">
        <v>0</v>
      </c>
      <c r="R794" s="74">
        <v>0</v>
      </c>
      <c r="S794" s="74"/>
      <c r="T794" s="5">
        <v>0</v>
      </c>
      <c r="U794" s="5">
        <v>0</v>
      </c>
      <c r="V794" s="5">
        <v>0</v>
      </c>
      <c r="W794" s="5">
        <v>0</v>
      </c>
      <c r="X794" s="5">
        <v>3009552</v>
      </c>
      <c r="Y794" s="73">
        <v>0</v>
      </c>
      <c r="Z794" s="73"/>
    </row>
    <row r="795" spans="1:26" ht="21" customHeight="1">
      <c r="A795" s="71" t="s">
        <v>1184</v>
      </c>
      <c r="B795" s="71"/>
      <c r="C795" s="72" t="s">
        <v>41</v>
      </c>
      <c r="D795" s="72"/>
      <c r="E795" s="4" t="s">
        <v>80</v>
      </c>
      <c r="F795" s="5">
        <v>12964432</v>
      </c>
      <c r="G795" s="5">
        <v>0</v>
      </c>
      <c r="H795" s="5">
        <v>0</v>
      </c>
      <c r="I795" s="5">
        <v>0</v>
      </c>
      <c r="J795" s="5">
        <v>0</v>
      </c>
      <c r="K795" s="5">
        <v>12964432</v>
      </c>
      <c r="L795" s="73">
        <v>0</v>
      </c>
      <c r="M795" s="73"/>
      <c r="N795" s="73">
        <v>0</v>
      </c>
      <c r="O795" s="73"/>
      <c r="P795" s="5">
        <v>0</v>
      </c>
      <c r="Q795" s="5">
        <v>0</v>
      </c>
      <c r="R795" s="74">
        <v>0</v>
      </c>
      <c r="S795" s="74"/>
      <c r="T795" s="5">
        <v>0</v>
      </c>
      <c r="U795" s="5">
        <v>0</v>
      </c>
      <c r="V795" s="5">
        <v>0</v>
      </c>
      <c r="W795" s="5">
        <v>0</v>
      </c>
      <c r="X795" s="5">
        <v>12964432</v>
      </c>
      <c r="Y795" s="73">
        <v>0</v>
      </c>
      <c r="Z795" s="73"/>
    </row>
    <row r="796" spans="1:26" ht="21" customHeight="1">
      <c r="A796" s="71" t="s">
        <v>1185</v>
      </c>
      <c r="B796" s="71"/>
      <c r="C796" s="72" t="s">
        <v>41</v>
      </c>
      <c r="D796" s="72"/>
      <c r="E796" s="4" t="s">
        <v>84</v>
      </c>
      <c r="F796" s="5">
        <v>3577392</v>
      </c>
      <c r="G796" s="5">
        <v>0</v>
      </c>
      <c r="H796" s="5">
        <v>0</v>
      </c>
      <c r="I796" s="5">
        <v>0</v>
      </c>
      <c r="J796" s="5">
        <v>0</v>
      </c>
      <c r="K796" s="5">
        <v>3577392</v>
      </c>
      <c r="L796" s="73">
        <v>0</v>
      </c>
      <c r="M796" s="73"/>
      <c r="N796" s="73">
        <v>0</v>
      </c>
      <c r="O796" s="73"/>
      <c r="P796" s="5">
        <v>0</v>
      </c>
      <c r="Q796" s="5">
        <v>0</v>
      </c>
      <c r="R796" s="74">
        <v>0</v>
      </c>
      <c r="S796" s="74"/>
      <c r="T796" s="5">
        <v>0</v>
      </c>
      <c r="U796" s="5">
        <v>0</v>
      </c>
      <c r="V796" s="5">
        <v>0</v>
      </c>
      <c r="W796" s="5">
        <v>0</v>
      </c>
      <c r="X796" s="5">
        <v>3577392</v>
      </c>
      <c r="Y796" s="73">
        <v>0</v>
      </c>
      <c r="Z796" s="73"/>
    </row>
    <row r="797" spans="1:26" ht="36.75" customHeight="1">
      <c r="A797" s="71" t="s">
        <v>1186</v>
      </c>
      <c r="B797" s="71"/>
      <c r="C797" s="72" t="s">
        <v>41</v>
      </c>
      <c r="D797" s="72"/>
      <c r="E797" s="4" t="s">
        <v>1187</v>
      </c>
      <c r="F797" s="5">
        <v>42577920</v>
      </c>
      <c r="G797" s="5">
        <v>0</v>
      </c>
      <c r="H797" s="5">
        <v>0</v>
      </c>
      <c r="I797" s="5">
        <v>0</v>
      </c>
      <c r="J797" s="5">
        <v>0</v>
      </c>
      <c r="K797" s="5">
        <v>42577920</v>
      </c>
      <c r="L797" s="73">
        <v>0</v>
      </c>
      <c r="M797" s="73"/>
      <c r="N797" s="73">
        <v>0</v>
      </c>
      <c r="O797" s="73"/>
      <c r="P797" s="5">
        <v>0</v>
      </c>
      <c r="Q797" s="5">
        <v>0</v>
      </c>
      <c r="R797" s="74">
        <v>0</v>
      </c>
      <c r="S797" s="74"/>
      <c r="T797" s="5">
        <v>0</v>
      </c>
      <c r="U797" s="5">
        <v>0</v>
      </c>
      <c r="V797" s="5">
        <v>0</v>
      </c>
      <c r="W797" s="5">
        <v>0</v>
      </c>
      <c r="X797" s="5">
        <v>42577920</v>
      </c>
      <c r="Y797" s="73">
        <v>0</v>
      </c>
      <c r="Z797" s="73"/>
    </row>
    <row r="798" spans="1:26" ht="21.75" customHeight="1">
      <c r="A798" s="71" t="s">
        <v>1188</v>
      </c>
      <c r="B798" s="71"/>
      <c r="C798" s="72"/>
      <c r="D798" s="72"/>
      <c r="E798" s="4" t="s">
        <v>90</v>
      </c>
      <c r="F798" s="5">
        <v>11335099198</v>
      </c>
      <c r="G798" s="5">
        <v>0</v>
      </c>
      <c r="H798" s="5">
        <v>0</v>
      </c>
      <c r="I798" s="5">
        <v>6065133</v>
      </c>
      <c r="J798" s="5">
        <v>6065133</v>
      </c>
      <c r="K798" s="5">
        <v>11335099198</v>
      </c>
      <c r="L798" s="73">
        <v>3174124088</v>
      </c>
      <c r="M798" s="73"/>
      <c r="N798" s="73">
        <v>0</v>
      </c>
      <c r="O798" s="73"/>
      <c r="P798" s="5">
        <v>2085274088</v>
      </c>
      <c r="Q798" s="5">
        <v>2085274088</v>
      </c>
      <c r="R798" s="74">
        <v>18.3966108419054</v>
      </c>
      <c r="S798" s="74"/>
      <c r="T798" s="5">
        <v>104622819</v>
      </c>
      <c r="U798" s="5">
        <v>0</v>
      </c>
      <c r="V798" s="5">
        <v>82471319</v>
      </c>
      <c r="W798" s="5">
        <v>82471319</v>
      </c>
      <c r="X798" s="5">
        <v>8160975110</v>
      </c>
      <c r="Y798" s="73">
        <v>22151500</v>
      </c>
      <c r="Z798" s="73"/>
    </row>
    <row r="799" spans="1:26" ht="53.25" customHeight="1">
      <c r="A799" s="71" t="s">
        <v>1189</v>
      </c>
      <c r="B799" s="71"/>
      <c r="C799" s="72"/>
      <c r="D799" s="72"/>
      <c r="E799" s="4" t="s">
        <v>509</v>
      </c>
      <c r="F799" s="5">
        <v>47250000</v>
      </c>
      <c r="G799" s="5">
        <v>0</v>
      </c>
      <c r="H799" s="5">
        <v>0</v>
      </c>
      <c r="I799" s="5">
        <v>0</v>
      </c>
      <c r="J799" s="5">
        <v>0</v>
      </c>
      <c r="K799" s="5">
        <v>47250000</v>
      </c>
      <c r="L799" s="73">
        <v>47250000</v>
      </c>
      <c r="M799" s="73"/>
      <c r="N799" s="73">
        <v>0</v>
      </c>
      <c r="O799" s="73"/>
      <c r="P799" s="5">
        <v>47250000</v>
      </c>
      <c r="Q799" s="5">
        <v>47250000</v>
      </c>
      <c r="R799" s="74">
        <v>100</v>
      </c>
      <c r="S799" s="74"/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73">
        <v>0</v>
      </c>
      <c r="Z799" s="73"/>
    </row>
    <row r="800" spans="1:26" ht="45" customHeight="1">
      <c r="A800" s="71" t="s">
        <v>1190</v>
      </c>
      <c r="B800" s="71"/>
      <c r="C800" s="72"/>
      <c r="D800" s="72"/>
      <c r="E800" s="4" t="s">
        <v>647</v>
      </c>
      <c r="F800" s="5">
        <v>47250000</v>
      </c>
      <c r="G800" s="5">
        <v>0</v>
      </c>
      <c r="H800" s="5">
        <v>0</v>
      </c>
      <c r="I800" s="5">
        <v>0</v>
      </c>
      <c r="J800" s="5">
        <v>0</v>
      </c>
      <c r="K800" s="5">
        <v>47250000</v>
      </c>
      <c r="L800" s="73">
        <v>47250000</v>
      </c>
      <c r="M800" s="73"/>
      <c r="N800" s="73">
        <v>0</v>
      </c>
      <c r="O800" s="73"/>
      <c r="P800" s="5">
        <v>47250000</v>
      </c>
      <c r="Q800" s="5">
        <v>47250000</v>
      </c>
      <c r="R800" s="74">
        <v>100</v>
      </c>
      <c r="S800" s="74"/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73">
        <v>0</v>
      </c>
      <c r="Z800" s="73"/>
    </row>
    <row r="801" spans="1:26" ht="45.75" customHeight="1">
      <c r="A801" s="71" t="s">
        <v>1191</v>
      </c>
      <c r="B801" s="71"/>
      <c r="C801" s="72"/>
      <c r="D801" s="72"/>
      <c r="E801" s="4" t="s">
        <v>649</v>
      </c>
      <c r="F801" s="5">
        <v>47250000</v>
      </c>
      <c r="G801" s="5">
        <v>0</v>
      </c>
      <c r="H801" s="5">
        <v>0</v>
      </c>
      <c r="I801" s="5">
        <v>0</v>
      </c>
      <c r="J801" s="5">
        <v>0</v>
      </c>
      <c r="K801" s="5">
        <v>47250000</v>
      </c>
      <c r="L801" s="73">
        <v>47250000</v>
      </c>
      <c r="M801" s="73"/>
      <c r="N801" s="73">
        <v>0</v>
      </c>
      <c r="O801" s="73"/>
      <c r="P801" s="5">
        <v>47250000</v>
      </c>
      <c r="Q801" s="5">
        <v>47250000</v>
      </c>
      <c r="R801" s="74">
        <v>100</v>
      </c>
      <c r="S801" s="74"/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73">
        <v>0</v>
      </c>
      <c r="Z801" s="73"/>
    </row>
    <row r="802" spans="1:26" ht="36.75" customHeight="1">
      <c r="A802" s="71" t="s">
        <v>1192</v>
      </c>
      <c r="B802" s="71"/>
      <c r="C802" s="72"/>
      <c r="D802" s="72"/>
      <c r="E802" s="4" t="s">
        <v>1193</v>
      </c>
      <c r="F802" s="5">
        <v>47250000</v>
      </c>
      <c r="G802" s="5">
        <v>0</v>
      </c>
      <c r="H802" s="5">
        <v>0</v>
      </c>
      <c r="I802" s="5">
        <v>0</v>
      </c>
      <c r="J802" s="5">
        <v>0</v>
      </c>
      <c r="K802" s="5">
        <v>47250000</v>
      </c>
      <c r="L802" s="73">
        <v>47250000</v>
      </c>
      <c r="M802" s="73"/>
      <c r="N802" s="73">
        <v>0</v>
      </c>
      <c r="O802" s="73"/>
      <c r="P802" s="5">
        <v>47250000</v>
      </c>
      <c r="Q802" s="5">
        <v>47250000</v>
      </c>
      <c r="R802" s="74">
        <v>100</v>
      </c>
      <c r="S802" s="74"/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73">
        <v>0</v>
      </c>
      <c r="Z802" s="73"/>
    </row>
    <row r="803" spans="1:26" ht="28.5" customHeight="1">
      <c r="A803" s="71" t="s">
        <v>1194</v>
      </c>
      <c r="B803" s="71"/>
      <c r="C803" s="72" t="s">
        <v>100</v>
      </c>
      <c r="D803" s="72"/>
      <c r="E803" s="4" t="s">
        <v>1195</v>
      </c>
      <c r="F803" s="5">
        <v>47250000</v>
      </c>
      <c r="G803" s="5">
        <v>0</v>
      </c>
      <c r="H803" s="5">
        <v>0</v>
      </c>
      <c r="I803" s="5">
        <v>0</v>
      </c>
      <c r="J803" s="5">
        <v>0</v>
      </c>
      <c r="K803" s="5">
        <v>47250000</v>
      </c>
      <c r="L803" s="73">
        <v>47250000</v>
      </c>
      <c r="M803" s="73"/>
      <c r="N803" s="73">
        <v>0</v>
      </c>
      <c r="O803" s="73"/>
      <c r="P803" s="5">
        <v>47250000</v>
      </c>
      <c r="Q803" s="5">
        <v>47250000</v>
      </c>
      <c r="R803" s="74">
        <v>100</v>
      </c>
      <c r="S803" s="74"/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73">
        <v>0</v>
      </c>
      <c r="Z803" s="73"/>
    </row>
    <row r="804" spans="1:26" ht="45" customHeight="1">
      <c r="A804" s="71" t="s">
        <v>1196</v>
      </c>
      <c r="B804" s="71"/>
      <c r="C804" s="72"/>
      <c r="D804" s="72"/>
      <c r="E804" s="4" t="s">
        <v>92</v>
      </c>
      <c r="F804" s="5">
        <v>9594771726</v>
      </c>
      <c r="G804" s="5">
        <v>0</v>
      </c>
      <c r="H804" s="5">
        <v>0</v>
      </c>
      <c r="I804" s="5">
        <v>0</v>
      </c>
      <c r="J804" s="5">
        <v>6065133</v>
      </c>
      <c r="K804" s="5">
        <v>9588706593</v>
      </c>
      <c r="L804" s="73">
        <v>1920808955</v>
      </c>
      <c r="M804" s="73"/>
      <c r="N804" s="73">
        <v>0</v>
      </c>
      <c r="O804" s="73"/>
      <c r="P804" s="5">
        <v>831958955</v>
      </c>
      <c r="Q804" s="5">
        <v>831958955</v>
      </c>
      <c r="R804" s="74">
        <v>8.676446055898209</v>
      </c>
      <c r="S804" s="74"/>
      <c r="T804" s="5">
        <v>104622819</v>
      </c>
      <c r="U804" s="5">
        <v>0</v>
      </c>
      <c r="V804" s="5">
        <v>82471319</v>
      </c>
      <c r="W804" s="5">
        <v>82471319</v>
      </c>
      <c r="X804" s="5">
        <v>7667897638</v>
      </c>
      <c r="Y804" s="73">
        <v>22151500</v>
      </c>
      <c r="Z804" s="73"/>
    </row>
    <row r="805" spans="1:26" ht="21" customHeight="1">
      <c r="A805" s="71" t="s">
        <v>1197</v>
      </c>
      <c r="B805" s="71"/>
      <c r="C805" s="72"/>
      <c r="D805" s="72"/>
      <c r="E805" s="4" t="s">
        <v>1198</v>
      </c>
      <c r="F805" s="5">
        <v>9522481726</v>
      </c>
      <c r="G805" s="5">
        <v>0</v>
      </c>
      <c r="H805" s="5">
        <v>0</v>
      </c>
      <c r="I805" s="5">
        <v>0</v>
      </c>
      <c r="J805" s="5">
        <v>6065133</v>
      </c>
      <c r="K805" s="5">
        <v>9516416593</v>
      </c>
      <c r="L805" s="73">
        <v>1916958955</v>
      </c>
      <c r="M805" s="73"/>
      <c r="N805" s="73">
        <v>0</v>
      </c>
      <c r="O805" s="73"/>
      <c r="P805" s="5">
        <v>831958955</v>
      </c>
      <c r="Q805" s="5">
        <v>831958955</v>
      </c>
      <c r="R805" s="74">
        <v>8.742355348461361</v>
      </c>
      <c r="S805" s="74"/>
      <c r="T805" s="5">
        <v>104622819</v>
      </c>
      <c r="U805" s="5">
        <v>0</v>
      </c>
      <c r="V805" s="5">
        <v>82471319</v>
      </c>
      <c r="W805" s="5">
        <v>82471319</v>
      </c>
      <c r="X805" s="5">
        <v>7599457638</v>
      </c>
      <c r="Y805" s="73">
        <v>22151500</v>
      </c>
      <c r="Z805" s="73"/>
    </row>
    <row r="806" spans="1:26" ht="36.75" customHeight="1">
      <c r="A806" s="71" t="s">
        <v>1199</v>
      </c>
      <c r="B806" s="71"/>
      <c r="C806" s="72"/>
      <c r="D806" s="72"/>
      <c r="E806" s="4" t="s">
        <v>1200</v>
      </c>
      <c r="F806" s="5">
        <v>6301365759</v>
      </c>
      <c r="G806" s="5">
        <v>0</v>
      </c>
      <c r="H806" s="5">
        <v>0</v>
      </c>
      <c r="I806" s="5">
        <v>0</v>
      </c>
      <c r="J806" s="5">
        <v>6065133</v>
      </c>
      <c r="K806" s="5">
        <v>6295300626</v>
      </c>
      <c r="L806" s="73">
        <v>1769258722</v>
      </c>
      <c r="M806" s="73"/>
      <c r="N806" s="73">
        <v>0</v>
      </c>
      <c r="O806" s="73"/>
      <c r="P806" s="5">
        <v>684258722</v>
      </c>
      <c r="Q806" s="5">
        <v>684258722</v>
      </c>
      <c r="R806" s="74">
        <v>10.869357361171398</v>
      </c>
      <c r="S806" s="74"/>
      <c r="T806" s="5">
        <v>0</v>
      </c>
      <c r="U806" s="5">
        <v>0</v>
      </c>
      <c r="V806" s="5">
        <v>0</v>
      </c>
      <c r="W806" s="5">
        <v>0</v>
      </c>
      <c r="X806" s="5">
        <v>4526041904</v>
      </c>
      <c r="Y806" s="73">
        <v>0</v>
      </c>
      <c r="Z806" s="73"/>
    </row>
    <row r="807" spans="1:26" ht="36.75" customHeight="1">
      <c r="A807" s="71" t="s">
        <v>1201</v>
      </c>
      <c r="B807" s="71"/>
      <c r="C807" s="72"/>
      <c r="D807" s="72"/>
      <c r="E807" s="4" t="s">
        <v>1202</v>
      </c>
      <c r="F807" s="5">
        <v>6301365759</v>
      </c>
      <c r="G807" s="5">
        <v>0</v>
      </c>
      <c r="H807" s="5">
        <v>0</v>
      </c>
      <c r="I807" s="5">
        <v>0</v>
      </c>
      <c r="J807" s="5">
        <v>6065133</v>
      </c>
      <c r="K807" s="5">
        <v>6295300626</v>
      </c>
      <c r="L807" s="73">
        <v>1769258722</v>
      </c>
      <c r="M807" s="73"/>
      <c r="N807" s="73">
        <v>0</v>
      </c>
      <c r="O807" s="73"/>
      <c r="P807" s="5">
        <v>684258722</v>
      </c>
      <c r="Q807" s="5">
        <v>684258722</v>
      </c>
      <c r="R807" s="74">
        <v>10.869357361171398</v>
      </c>
      <c r="S807" s="74"/>
      <c r="T807" s="5">
        <v>0</v>
      </c>
      <c r="U807" s="5">
        <v>0</v>
      </c>
      <c r="V807" s="5">
        <v>0</v>
      </c>
      <c r="W807" s="5">
        <v>0</v>
      </c>
      <c r="X807" s="5">
        <v>4526041904</v>
      </c>
      <c r="Y807" s="73">
        <v>0</v>
      </c>
      <c r="Z807" s="73"/>
    </row>
    <row r="808" spans="1:26" ht="28.5" customHeight="1">
      <c r="A808" s="71" t="s">
        <v>1203</v>
      </c>
      <c r="B808" s="71"/>
      <c r="C808" s="72" t="s">
        <v>100</v>
      </c>
      <c r="D808" s="72"/>
      <c r="E808" s="4" t="s">
        <v>1204</v>
      </c>
      <c r="F808" s="5">
        <v>3222556139</v>
      </c>
      <c r="G808" s="5">
        <v>0</v>
      </c>
      <c r="H808" s="5">
        <v>0</v>
      </c>
      <c r="I808" s="5">
        <v>0</v>
      </c>
      <c r="J808" s="5">
        <v>6065133</v>
      </c>
      <c r="K808" s="5">
        <v>3216491006</v>
      </c>
      <c r="L808" s="73">
        <v>1729358722</v>
      </c>
      <c r="M808" s="73"/>
      <c r="N808" s="73">
        <v>0</v>
      </c>
      <c r="O808" s="73"/>
      <c r="P808" s="5">
        <v>644358722</v>
      </c>
      <c r="Q808" s="5">
        <v>644358722</v>
      </c>
      <c r="R808" s="74">
        <v>20.03297135909977</v>
      </c>
      <c r="S808" s="74"/>
      <c r="T808" s="5">
        <v>0</v>
      </c>
      <c r="U808" s="5">
        <v>0</v>
      </c>
      <c r="V808" s="5">
        <v>0</v>
      </c>
      <c r="W808" s="5">
        <v>0</v>
      </c>
      <c r="X808" s="5">
        <v>1487132284</v>
      </c>
      <c r="Y808" s="73">
        <v>0</v>
      </c>
      <c r="Z808" s="73"/>
    </row>
    <row r="809" spans="1:26" ht="28.5" customHeight="1">
      <c r="A809" s="71" t="s">
        <v>1205</v>
      </c>
      <c r="B809" s="71"/>
      <c r="C809" s="72" t="s">
        <v>100</v>
      </c>
      <c r="D809" s="72"/>
      <c r="E809" s="4" t="s">
        <v>1204</v>
      </c>
      <c r="F809" s="5">
        <v>3000000000</v>
      </c>
      <c r="G809" s="5">
        <v>0</v>
      </c>
      <c r="H809" s="5">
        <v>0</v>
      </c>
      <c r="I809" s="5">
        <v>0</v>
      </c>
      <c r="J809" s="5">
        <v>0</v>
      </c>
      <c r="K809" s="5">
        <v>3000000000</v>
      </c>
      <c r="L809" s="73">
        <v>39900000</v>
      </c>
      <c r="M809" s="73"/>
      <c r="N809" s="73">
        <v>0</v>
      </c>
      <c r="O809" s="73"/>
      <c r="P809" s="5">
        <v>39900000</v>
      </c>
      <c r="Q809" s="5">
        <v>39900000</v>
      </c>
      <c r="R809" s="74">
        <v>1.33</v>
      </c>
      <c r="S809" s="74"/>
      <c r="T809" s="5">
        <v>0</v>
      </c>
      <c r="U809" s="5">
        <v>0</v>
      </c>
      <c r="V809" s="5">
        <v>0</v>
      </c>
      <c r="W809" s="5">
        <v>0</v>
      </c>
      <c r="X809" s="5">
        <v>2960100000</v>
      </c>
      <c r="Y809" s="73">
        <v>0</v>
      </c>
      <c r="Z809" s="73"/>
    </row>
    <row r="810" spans="1:26" ht="62.25" customHeight="1">
      <c r="A810" s="71" t="s">
        <v>1206</v>
      </c>
      <c r="B810" s="71"/>
      <c r="C810" s="72" t="s">
        <v>100</v>
      </c>
      <c r="D810" s="72"/>
      <c r="E810" s="4" t="s">
        <v>1207</v>
      </c>
      <c r="F810" s="5">
        <v>78809620</v>
      </c>
      <c r="G810" s="5">
        <v>0</v>
      </c>
      <c r="H810" s="5">
        <v>0</v>
      </c>
      <c r="I810" s="5">
        <v>0</v>
      </c>
      <c r="J810" s="5">
        <v>0</v>
      </c>
      <c r="K810" s="5">
        <v>78809620</v>
      </c>
      <c r="L810" s="73">
        <v>0</v>
      </c>
      <c r="M810" s="73"/>
      <c r="N810" s="73">
        <v>0</v>
      </c>
      <c r="O810" s="73"/>
      <c r="P810" s="5">
        <v>0</v>
      </c>
      <c r="Q810" s="5">
        <v>0</v>
      </c>
      <c r="R810" s="74">
        <v>0</v>
      </c>
      <c r="S810" s="74"/>
      <c r="T810" s="5">
        <v>0</v>
      </c>
      <c r="U810" s="5">
        <v>0</v>
      </c>
      <c r="V810" s="5">
        <v>0</v>
      </c>
      <c r="W810" s="5">
        <v>0</v>
      </c>
      <c r="X810" s="5">
        <v>78809620</v>
      </c>
      <c r="Y810" s="73">
        <v>0</v>
      </c>
      <c r="Z810" s="73"/>
    </row>
    <row r="811" spans="1:26" ht="87" customHeight="1">
      <c r="A811" s="71" t="s">
        <v>1208</v>
      </c>
      <c r="B811" s="71"/>
      <c r="C811" s="72"/>
      <c r="D811" s="72"/>
      <c r="E811" s="4" t="s">
        <v>1209</v>
      </c>
      <c r="F811" s="5">
        <v>2113365967</v>
      </c>
      <c r="G811" s="5">
        <v>0</v>
      </c>
      <c r="H811" s="5">
        <v>0</v>
      </c>
      <c r="I811" s="5">
        <v>0</v>
      </c>
      <c r="J811" s="5">
        <v>0</v>
      </c>
      <c r="K811" s="5">
        <v>2113365967</v>
      </c>
      <c r="L811" s="73">
        <v>147700233</v>
      </c>
      <c r="M811" s="73"/>
      <c r="N811" s="73">
        <v>0</v>
      </c>
      <c r="O811" s="73"/>
      <c r="P811" s="5">
        <v>147700233</v>
      </c>
      <c r="Q811" s="5">
        <v>147700233</v>
      </c>
      <c r="R811" s="74">
        <v>6.9888620951753975</v>
      </c>
      <c r="S811" s="74"/>
      <c r="T811" s="5">
        <v>104622819</v>
      </c>
      <c r="U811" s="5">
        <v>0</v>
      </c>
      <c r="V811" s="5">
        <v>82471319</v>
      </c>
      <c r="W811" s="5">
        <v>82471319</v>
      </c>
      <c r="X811" s="5">
        <v>1965665734</v>
      </c>
      <c r="Y811" s="73">
        <v>22151500</v>
      </c>
      <c r="Z811" s="73"/>
    </row>
    <row r="812" spans="1:26" ht="36.75" customHeight="1">
      <c r="A812" s="71" t="s">
        <v>1210</v>
      </c>
      <c r="B812" s="71"/>
      <c r="C812" s="72"/>
      <c r="D812" s="72"/>
      <c r="E812" s="4" t="s">
        <v>1211</v>
      </c>
      <c r="F812" s="5">
        <v>515869481</v>
      </c>
      <c r="G812" s="5">
        <v>0</v>
      </c>
      <c r="H812" s="5">
        <v>0</v>
      </c>
      <c r="I812" s="5">
        <v>0</v>
      </c>
      <c r="J812" s="5">
        <v>0</v>
      </c>
      <c r="K812" s="5">
        <v>515869481</v>
      </c>
      <c r="L812" s="73">
        <v>32841559</v>
      </c>
      <c r="M812" s="73"/>
      <c r="N812" s="73">
        <v>0</v>
      </c>
      <c r="O812" s="73"/>
      <c r="P812" s="5">
        <v>32841559</v>
      </c>
      <c r="Q812" s="5">
        <v>32841559</v>
      </c>
      <c r="R812" s="74">
        <v>6.366253521401861</v>
      </c>
      <c r="S812" s="74"/>
      <c r="T812" s="5">
        <v>32841559</v>
      </c>
      <c r="U812" s="5">
        <v>0</v>
      </c>
      <c r="V812" s="5">
        <v>25918059</v>
      </c>
      <c r="W812" s="5">
        <v>25918059</v>
      </c>
      <c r="X812" s="5">
        <v>483027922</v>
      </c>
      <c r="Y812" s="73">
        <v>6923500</v>
      </c>
      <c r="Z812" s="73"/>
    </row>
    <row r="813" spans="1:26" ht="36.75" customHeight="1">
      <c r="A813" s="71" t="s">
        <v>1212</v>
      </c>
      <c r="B813" s="71"/>
      <c r="C813" s="72" t="s">
        <v>100</v>
      </c>
      <c r="D813" s="72"/>
      <c r="E813" s="4" t="s">
        <v>1213</v>
      </c>
      <c r="F813" s="5">
        <v>515869481</v>
      </c>
      <c r="G813" s="5">
        <v>0</v>
      </c>
      <c r="H813" s="5">
        <v>0</v>
      </c>
      <c r="I813" s="5">
        <v>0</v>
      </c>
      <c r="J813" s="5">
        <v>0</v>
      </c>
      <c r="K813" s="5">
        <v>515869481</v>
      </c>
      <c r="L813" s="73">
        <v>32841559</v>
      </c>
      <c r="M813" s="73"/>
      <c r="N813" s="73">
        <v>0</v>
      </c>
      <c r="O813" s="73"/>
      <c r="P813" s="5">
        <v>32841559</v>
      </c>
      <c r="Q813" s="5">
        <v>32841559</v>
      </c>
      <c r="R813" s="74">
        <v>6.366253521401861</v>
      </c>
      <c r="S813" s="74"/>
      <c r="T813" s="5">
        <v>32841559</v>
      </c>
      <c r="U813" s="5">
        <v>0</v>
      </c>
      <c r="V813" s="5">
        <v>25918059</v>
      </c>
      <c r="W813" s="5">
        <v>25918059</v>
      </c>
      <c r="X813" s="5">
        <v>483027922</v>
      </c>
      <c r="Y813" s="73">
        <v>6923500</v>
      </c>
      <c r="Z813" s="73"/>
    </row>
    <row r="814" spans="1:26" ht="45.75" customHeight="1">
      <c r="A814" s="71" t="s">
        <v>1214</v>
      </c>
      <c r="B814" s="71"/>
      <c r="C814" s="72"/>
      <c r="D814" s="72"/>
      <c r="E814" s="4" t="s">
        <v>1215</v>
      </c>
      <c r="F814" s="5">
        <v>1559843903</v>
      </c>
      <c r="G814" s="5">
        <v>0</v>
      </c>
      <c r="H814" s="5">
        <v>0</v>
      </c>
      <c r="I814" s="5">
        <v>0</v>
      </c>
      <c r="J814" s="5">
        <v>0</v>
      </c>
      <c r="K814" s="5">
        <v>1559843903</v>
      </c>
      <c r="L814" s="73">
        <v>114858674</v>
      </c>
      <c r="M814" s="73"/>
      <c r="N814" s="73">
        <v>0</v>
      </c>
      <c r="O814" s="73"/>
      <c r="P814" s="5">
        <v>114858674</v>
      </c>
      <c r="Q814" s="5">
        <v>114858674</v>
      </c>
      <c r="R814" s="74">
        <v>7.3634723179092365</v>
      </c>
      <c r="S814" s="74"/>
      <c r="T814" s="5">
        <v>71781260</v>
      </c>
      <c r="U814" s="5">
        <v>0</v>
      </c>
      <c r="V814" s="5">
        <v>56553260</v>
      </c>
      <c r="W814" s="5">
        <v>56553260</v>
      </c>
      <c r="X814" s="5">
        <v>1444985229</v>
      </c>
      <c r="Y814" s="73">
        <v>15228000</v>
      </c>
      <c r="Z814" s="73"/>
    </row>
    <row r="815" spans="1:26" ht="45" customHeight="1">
      <c r="A815" s="71" t="s">
        <v>1216</v>
      </c>
      <c r="B815" s="71"/>
      <c r="C815" s="72" t="s">
        <v>100</v>
      </c>
      <c r="D815" s="72"/>
      <c r="E815" s="4" t="s">
        <v>1217</v>
      </c>
      <c r="F815" s="5">
        <v>1559843903</v>
      </c>
      <c r="G815" s="5">
        <v>0</v>
      </c>
      <c r="H815" s="5">
        <v>0</v>
      </c>
      <c r="I815" s="5">
        <v>0</v>
      </c>
      <c r="J815" s="5">
        <v>0</v>
      </c>
      <c r="K815" s="5">
        <v>1559843903</v>
      </c>
      <c r="L815" s="73">
        <v>114858674</v>
      </c>
      <c r="M815" s="73"/>
      <c r="N815" s="73">
        <v>0</v>
      </c>
      <c r="O815" s="73"/>
      <c r="P815" s="5">
        <v>114858674</v>
      </c>
      <c r="Q815" s="5">
        <v>114858674</v>
      </c>
      <c r="R815" s="74">
        <v>7.3634723179092365</v>
      </c>
      <c r="S815" s="74"/>
      <c r="T815" s="5">
        <v>71781260</v>
      </c>
      <c r="U815" s="5">
        <v>0</v>
      </c>
      <c r="V815" s="5">
        <v>56553260</v>
      </c>
      <c r="W815" s="5">
        <v>56553260</v>
      </c>
      <c r="X815" s="5">
        <v>1444985229</v>
      </c>
      <c r="Y815" s="73">
        <v>15228000</v>
      </c>
      <c r="Z815" s="73"/>
    </row>
    <row r="816" spans="1:26" ht="21" customHeight="1">
      <c r="A816" s="71" t="s">
        <v>1218</v>
      </c>
      <c r="B816" s="71"/>
      <c r="C816" s="72"/>
      <c r="D816" s="72"/>
      <c r="E816" s="4" t="s">
        <v>1219</v>
      </c>
      <c r="F816" s="5">
        <v>37652583</v>
      </c>
      <c r="G816" s="5">
        <v>0</v>
      </c>
      <c r="H816" s="5">
        <v>0</v>
      </c>
      <c r="I816" s="5">
        <v>0</v>
      </c>
      <c r="J816" s="5">
        <v>0</v>
      </c>
      <c r="K816" s="5">
        <v>37652583</v>
      </c>
      <c r="L816" s="73">
        <v>0</v>
      </c>
      <c r="M816" s="73"/>
      <c r="N816" s="73">
        <v>0</v>
      </c>
      <c r="O816" s="73"/>
      <c r="P816" s="5">
        <v>0</v>
      </c>
      <c r="Q816" s="5">
        <v>0</v>
      </c>
      <c r="R816" s="74">
        <v>0</v>
      </c>
      <c r="S816" s="74"/>
      <c r="T816" s="5">
        <v>0</v>
      </c>
      <c r="U816" s="5">
        <v>0</v>
      </c>
      <c r="V816" s="5">
        <v>0</v>
      </c>
      <c r="W816" s="5">
        <v>0</v>
      </c>
      <c r="X816" s="5">
        <v>37652583</v>
      </c>
      <c r="Y816" s="73">
        <v>0</v>
      </c>
      <c r="Z816" s="73"/>
    </row>
    <row r="817" spans="1:26" ht="21" customHeight="1">
      <c r="A817" s="71" t="s">
        <v>1220</v>
      </c>
      <c r="B817" s="71"/>
      <c r="C817" s="72" t="s">
        <v>100</v>
      </c>
      <c r="D817" s="72"/>
      <c r="E817" s="4" t="s">
        <v>1219</v>
      </c>
      <c r="F817" s="5">
        <v>37652583</v>
      </c>
      <c r="G817" s="5">
        <v>0</v>
      </c>
      <c r="H817" s="5">
        <v>0</v>
      </c>
      <c r="I817" s="5">
        <v>0</v>
      </c>
      <c r="J817" s="5">
        <v>0</v>
      </c>
      <c r="K817" s="5">
        <v>37652583</v>
      </c>
      <c r="L817" s="73">
        <v>0</v>
      </c>
      <c r="M817" s="73"/>
      <c r="N817" s="73">
        <v>0</v>
      </c>
      <c r="O817" s="73"/>
      <c r="P817" s="5">
        <v>0</v>
      </c>
      <c r="Q817" s="5">
        <v>0</v>
      </c>
      <c r="R817" s="74">
        <v>0</v>
      </c>
      <c r="S817" s="74"/>
      <c r="T817" s="5">
        <v>0</v>
      </c>
      <c r="U817" s="5">
        <v>0</v>
      </c>
      <c r="V817" s="5">
        <v>0</v>
      </c>
      <c r="W817" s="5">
        <v>0</v>
      </c>
      <c r="X817" s="5">
        <v>37652583</v>
      </c>
      <c r="Y817" s="73">
        <v>0</v>
      </c>
      <c r="Z817" s="73"/>
    </row>
    <row r="818" spans="1:26" ht="36.75" customHeight="1">
      <c r="A818" s="71" t="s">
        <v>1221</v>
      </c>
      <c r="B818" s="71"/>
      <c r="C818" s="72"/>
      <c r="D818" s="72"/>
      <c r="E818" s="4" t="s">
        <v>1222</v>
      </c>
      <c r="F818" s="5">
        <v>1107750000</v>
      </c>
      <c r="G818" s="5">
        <v>0</v>
      </c>
      <c r="H818" s="5">
        <v>0</v>
      </c>
      <c r="I818" s="5">
        <v>0</v>
      </c>
      <c r="J818" s="5">
        <v>0</v>
      </c>
      <c r="K818" s="5">
        <v>1107750000</v>
      </c>
      <c r="L818" s="73">
        <v>0</v>
      </c>
      <c r="M818" s="73"/>
      <c r="N818" s="73">
        <v>0</v>
      </c>
      <c r="O818" s="73"/>
      <c r="P818" s="5">
        <v>0</v>
      </c>
      <c r="Q818" s="5">
        <v>0</v>
      </c>
      <c r="R818" s="74">
        <v>0</v>
      </c>
      <c r="S818" s="74"/>
      <c r="T818" s="5">
        <v>0</v>
      </c>
      <c r="U818" s="5">
        <v>0</v>
      </c>
      <c r="V818" s="5">
        <v>0</v>
      </c>
      <c r="W818" s="5">
        <v>0</v>
      </c>
      <c r="X818" s="5">
        <v>1107750000</v>
      </c>
      <c r="Y818" s="73">
        <v>0</v>
      </c>
      <c r="Z818" s="73"/>
    </row>
    <row r="819" spans="1:26" ht="28.5" customHeight="1">
      <c r="A819" s="71" t="s">
        <v>1223</v>
      </c>
      <c r="B819" s="71"/>
      <c r="C819" s="72"/>
      <c r="D819" s="72"/>
      <c r="E819" s="4" t="s">
        <v>1224</v>
      </c>
      <c r="F819" s="5">
        <v>1107750000</v>
      </c>
      <c r="G819" s="5">
        <v>0</v>
      </c>
      <c r="H819" s="5">
        <v>0</v>
      </c>
      <c r="I819" s="5">
        <v>0</v>
      </c>
      <c r="J819" s="5">
        <v>0</v>
      </c>
      <c r="K819" s="5">
        <v>1107750000</v>
      </c>
      <c r="L819" s="73">
        <v>0</v>
      </c>
      <c r="M819" s="73"/>
      <c r="N819" s="73">
        <v>0</v>
      </c>
      <c r="O819" s="73"/>
      <c r="P819" s="5">
        <v>0</v>
      </c>
      <c r="Q819" s="5">
        <v>0</v>
      </c>
      <c r="R819" s="74">
        <v>0</v>
      </c>
      <c r="S819" s="74"/>
      <c r="T819" s="5">
        <v>0</v>
      </c>
      <c r="U819" s="5">
        <v>0</v>
      </c>
      <c r="V819" s="5">
        <v>0</v>
      </c>
      <c r="W819" s="5">
        <v>0</v>
      </c>
      <c r="X819" s="5">
        <v>1107750000</v>
      </c>
      <c r="Y819" s="73">
        <v>0</v>
      </c>
      <c r="Z819" s="73"/>
    </row>
    <row r="820" spans="1:26" ht="28.5" customHeight="1">
      <c r="A820" s="71" t="s">
        <v>1225</v>
      </c>
      <c r="B820" s="71"/>
      <c r="C820" s="72" t="s">
        <v>100</v>
      </c>
      <c r="D820" s="72"/>
      <c r="E820" s="4" t="s">
        <v>1224</v>
      </c>
      <c r="F820" s="5">
        <v>1107750000</v>
      </c>
      <c r="G820" s="5">
        <v>0</v>
      </c>
      <c r="H820" s="5">
        <v>0</v>
      </c>
      <c r="I820" s="5">
        <v>0</v>
      </c>
      <c r="J820" s="5">
        <v>0</v>
      </c>
      <c r="K820" s="5">
        <v>1107750000</v>
      </c>
      <c r="L820" s="73">
        <v>0</v>
      </c>
      <c r="M820" s="73"/>
      <c r="N820" s="73">
        <v>0</v>
      </c>
      <c r="O820" s="73"/>
      <c r="P820" s="5">
        <v>0</v>
      </c>
      <c r="Q820" s="5">
        <v>0</v>
      </c>
      <c r="R820" s="74">
        <v>0</v>
      </c>
      <c r="S820" s="74"/>
      <c r="T820" s="5">
        <v>0</v>
      </c>
      <c r="U820" s="5">
        <v>0</v>
      </c>
      <c r="V820" s="5">
        <v>0</v>
      </c>
      <c r="W820" s="5">
        <v>0</v>
      </c>
      <c r="X820" s="5">
        <v>1107750000</v>
      </c>
      <c r="Y820" s="73">
        <v>0</v>
      </c>
      <c r="Z820" s="73"/>
    </row>
    <row r="821" spans="1:26" ht="21" customHeight="1">
      <c r="A821" s="71" t="s">
        <v>1226</v>
      </c>
      <c r="B821" s="71"/>
      <c r="C821" s="72"/>
      <c r="D821" s="72"/>
      <c r="E821" s="4" t="s">
        <v>1227</v>
      </c>
      <c r="F821" s="5">
        <v>72290000</v>
      </c>
      <c r="G821" s="5">
        <v>0</v>
      </c>
      <c r="H821" s="5">
        <v>0</v>
      </c>
      <c r="I821" s="5">
        <v>0</v>
      </c>
      <c r="J821" s="5">
        <v>0</v>
      </c>
      <c r="K821" s="5">
        <v>72290000</v>
      </c>
      <c r="L821" s="73">
        <v>3850000</v>
      </c>
      <c r="M821" s="73"/>
      <c r="N821" s="73">
        <v>0</v>
      </c>
      <c r="O821" s="73"/>
      <c r="P821" s="5">
        <v>0</v>
      </c>
      <c r="Q821" s="5">
        <v>0</v>
      </c>
      <c r="R821" s="74">
        <v>0</v>
      </c>
      <c r="S821" s="74"/>
      <c r="T821" s="5">
        <v>0</v>
      </c>
      <c r="U821" s="5">
        <v>0</v>
      </c>
      <c r="V821" s="5">
        <v>0</v>
      </c>
      <c r="W821" s="5">
        <v>0</v>
      </c>
      <c r="X821" s="5">
        <v>68440000</v>
      </c>
      <c r="Y821" s="73">
        <v>0</v>
      </c>
      <c r="Z821" s="73"/>
    </row>
    <row r="822" spans="1:26" ht="36.75" customHeight="1">
      <c r="A822" s="71" t="s">
        <v>1228</v>
      </c>
      <c r="B822" s="71"/>
      <c r="C822" s="72"/>
      <c r="D822" s="72"/>
      <c r="E822" s="4" t="s">
        <v>1229</v>
      </c>
      <c r="F822" s="5">
        <v>72290000</v>
      </c>
      <c r="G822" s="5">
        <v>0</v>
      </c>
      <c r="H822" s="5">
        <v>0</v>
      </c>
      <c r="I822" s="5">
        <v>0</v>
      </c>
      <c r="J822" s="5">
        <v>0</v>
      </c>
      <c r="K822" s="5">
        <v>72290000</v>
      </c>
      <c r="L822" s="73">
        <v>3850000</v>
      </c>
      <c r="M822" s="73"/>
      <c r="N822" s="73">
        <v>0</v>
      </c>
      <c r="O822" s="73"/>
      <c r="P822" s="5">
        <v>0</v>
      </c>
      <c r="Q822" s="5">
        <v>0</v>
      </c>
      <c r="R822" s="74">
        <v>0</v>
      </c>
      <c r="S822" s="74"/>
      <c r="T822" s="5">
        <v>0</v>
      </c>
      <c r="U822" s="5">
        <v>0</v>
      </c>
      <c r="V822" s="5">
        <v>0</v>
      </c>
      <c r="W822" s="5">
        <v>0</v>
      </c>
      <c r="X822" s="5">
        <v>68440000</v>
      </c>
      <c r="Y822" s="73">
        <v>0</v>
      </c>
      <c r="Z822" s="73"/>
    </row>
    <row r="823" spans="1:26" ht="28.5" customHeight="1">
      <c r="A823" s="71" t="s">
        <v>1230</v>
      </c>
      <c r="B823" s="71"/>
      <c r="C823" s="72"/>
      <c r="D823" s="72"/>
      <c r="E823" s="4" t="s">
        <v>1231</v>
      </c>
      <c r="F823" s="5">
        <v>72290000</v>
      </c>
      <c r="G823" s="5">
        <v>0</v>
      </c>
      <c r="H823" s="5">
        <v>0</v>
      </c>
      <c r="I823" s="5">
        <v>0</v>
      </c>
      <c r="J823" s="5">
        <v>0</v>
      </c>
      <c r="K823" s="5">
        <v>72290000</v>
      </c>
      <c r="L823" s="73">
        <v>3850000</v>
      </c>
      <c r="M823" s="73"/>
      <c r="N823" s="73">
        <v>0</v>
      </c>
      <c r="O823" s="73"/>
      <c r="P823" s="5">
        <v>0</v>
      </c>
      <c r="Q823" s="5">
        <v>0</v>
      </c>
      <c r="R823" s="74">
        <v>0</v>
      </c>
      <c r="S823" s="74"/>
      <c r="T823" s="5">
        <v>0</v>
      </c>
      <c r="U823" s="5">
        <v>0</v>
      </c>
      <c r="V823" s="5">
        <v>0</v>
      </c>
      <c r="W823" s="5">
        <v>0</v>
      </c>
      <c r="X823" s="5">
        <v>68440000</v>
      </c>
      <c r="Y823" s="73">
        <v>0</v>
      </c>
      <c r="Z823" s="73"/>
    </row>
    <row r="824" spans="1:26" ht="28.5" customHeight="1">
      <c r="A824" s="71" t="s">
        <v>1232</v>
      </c>
      <c r="B824" s="71"/>
      <c r="C824" s="72" t="s">
        <v>100</v>
      </c>
      <c r="D824" s="72"/>
      <c r="E824" s="4" t="s">
        <v>1233</v>
      </c>
      <c r="F824" s="5">
        <v>72290000</v>
      </c>
      <c r="G824" s="5">
        <v>0</v>
      </c>
      <c r="H824" s="5">
        <v>0</v>
      </c>
      <c r="I824" s="5">
        <v>0</v>
      </c>
      <c r="J824" s="5">
        <v>0</v>
      </c>
      <c r="K824" s="5">
        <v>72290000</v>
      </c>
      <c r="L824" s="73">
        <v>3850000</v>
      </c>
      <c r="M824" s="73"/>
      <c r="N824" s="73">
        <v>0</v>
      </c>
      <c r="O824" s="73"/>
      <c r="P824" s="5">
        <v>0</v>
      </c>
      <c r="Q824" s="5">
        <v>0</v>
      </c>
      <c r="R824" s="74">
        <v>0</v>
      </c>
      <c r="S824" s="74"/>
      <c r="T824" s="5">
        <v>0</v>
      </c>
      <c r="U824" s="5">
        <v>0</v>
      </c>
      <c r="V824" s="5">
        <v>0</v>
      </c>
      <c r="W824" s="5">
        <v>0</v>
      </c>
      <c r="X824" s="5">
        <v>68440000</v>
      </c>
      <c r="Y824" s="73">
        <v>0</v>
      </c>
      <c r="Z824" s="73"/>
    </row>
    <row r="825" spans="1:26" ht="28.5" customHeight="1">
      <c r="A825" s="71" t="s">
        <v>1234</v>
      </c>
      <c r="B825" s="71"/>
      <c r="C825" s="72"/>
      <c r="D825" s="72"/>
      <c r="E825" s="4" t="s">
        <v>1089</v>
      </c>
      <c r="F825" s="5">
        <v>1693077472</v>
      </c>
      <c r="G825" s="5">
        <v>0</v>
      </c>
      <c r="H825" s="5">
        <v>0</v>
      </c>
      <c r="I825" s="5">
        <v>0</v>
      </c>
      <c r="J825" s="5">
        <v>0</v>
      </c>
      <c r="K825" s="5">
        <v>1693077472</v>
      </c>
      <c r="L825" s="73">
        <v>1200000000</v>
      </c>
      <c r="M825" s="73"/>
      <c r="N825" s="73">
        <v>0</v>
      </c>
      <c r="O825" s="73"/>
      <c r="P825" s="5">
        <v>1200000000</v>
      </c>
      <c r="Q825" s="5">
        <v>1200000000</v>
      </c>
      <c r="R825" s="74">
        <v>70.87685116868651</v>
      </c>
      <c r="S825" s="74"/>
      <c r="T825" s="5">
        <v>0</v>
      </c>
      <c r="U825" s="5">
        <v>0</v>
      </c>
      <c r="V825" s="5">
        <v>0</v>
      </c>
      <c r="W825" s="5">
        <v>0</v>
      </c>
      <c r="X825" s="5">
        <v>493077472</v>
      </c>
      <c r="Y825" s="73">
        <v>0</v>
      </c>
      <c r="Z825" s="73"/>
    </row>
    <row r="826" spans="1:26" ht="27.75" customHeight="1">
      <c r="A826" s="71" t="s">
        <v>1235</v>
      </c>
      <c r="B826" s="71"/>
      <c r="C826" s="72"/>
      <c r="D826" s="72"/>
      <c r="E826" s="4" t="s">
        <v>1236</v>
      </c>
      <c r="F826" s="5">
        <v>1693077472</v>
      </c>
      <c r="G826" s="5">
        <v>0</v>
      </c>
      <c r="H826" s="5">
        <v>0</v>
      </c>
      <c r="I826" s="5">
        <v>0</v>
      </c>
      <c r="J826" s="5">
        <v>0</v>
      </c>
      <c r="K826" s="5">
        <v>1693077472</v>
      </c>
      <c r="L826" s="73">
        <v>1200000000</v>
      </c>
      <c r="M826" s="73"/>
      <c r="N826" s="73">
        <v>0</v>
      </c>
      <c r="O826" s="73"/>
      <c r="P826" s="5">
        <v>1200000000</v>
      </c>
      <c r="Q826" s="5">
        <v>1200000000</v>
      </c>
      <c r="R826" s="74">
        <v>70.87685116868651</v>
      </c>
      <c r="S826" s="74"/>
      <c r="T826" s="5">
        <v>0</v>
      </c>
      <c r="U826" s="5">
        <v>0</v>
      </c>
      <c r="V826" s="5">
        <v>0</v>
      </c>
      <c r="W826" s="5">
        <v>0</v>
      </c>
      <c r="X826" s="5">
        <v>493077472</v>
      </c>
      <c r="Y826" s="73">
        <v>0</v>
      </c>
      <c r="Z826" s="73"/>
    </row>
    <row r="827" spans="1:26" ht="45.75" customHeight="1">
      <c r="A827" s="71" t="s">
        <v>1237</v>
      </c>
      <c r="B827" s="71"/>
      <c r="C827" s="72"/>
      <c r="D827" s="72"/>
      <c r="E827" s="4" t="s">
        <v>1238</v>
      </c>
      <c r="F827" s="5">
        <v>1693077472</v>
      </c>
      <c r="G827" s="5">
        <v>0</v>
      </c>
      <c r="H827" s="5">
        <v>0</v>
      </c>
      <c r="I827" s="5">
        <v>0</v>
      </c>
      <c r="J827" s="5">
        <v>0</v>
      </c>
      <c r="K827" s="5">
        <v>1693077472</v>
      </c>
      <c r="L827" s="73">
        <v>1200000000</v>
      </c>
      <c r="M827" s="73"/>
      <c r="N827" s="73">
        <v>0</v>
      </c>
      <c r="O827" s="73"/>
      <c r="P827" s="5">
        <v>1200000000</v>
      </c>
      <c r="Q827" s="5">
        <v>1200000000</v>
      </c>
      <c r="R827" s="74">
        <v>70.87685116868651</v>
      </c>
      <c r="S827" s="74"/>
      <c r="T827" s="5">
        <v>0</v>
      </c>
      <c r="U827" s="5">
        <v>0</v>
      </c>
      <c r="V827" s="5">
        <v>0</v>
      </c>
      <c r="W827" s="5">
        <v>0</v>
      </c>
      <c r="X827" s="5">
        <v>493077472</v>
      </c>
      <c r="Y827" s="73">
        <v>0</v>
      </c>
      <c r="Z827" s="73"/>
    </row>
    <row r="828" spans="1:26" ht="36.75" customHeight="1">
      <c r="A828" s="71" t="s">
        <v>1239</v>
      </c>
      <c r="B828" s="71"/>
      <c r="C828" s="72"/>
      <c r="D828" s="72"/>
      <c r="E828" s="4" t="s">
        <v>1240</v>
      </c>
      <c r="F828" s="5">
        <v>1693077472</v>
      </c>
      <c r="G828" s="5">
        <v>0</v>
      </c>
      <c r="H828" s="5">
        <v>0</v>
      </c>
      <c r="I828" s="5">
        <v>0</v>
      </c>
      <c r="J828" s="5">
        <v>0</v>
      </c>
      <c r="K828" s="5">
        <v>1693077472</v>
      </c>
      <c r="L828" s="73">
        <v>1200000000</v>
      </c>
      <c r="M828" s="73"/>
      <c r="N828" s="73">
        <v>0</v>
      </c>
      <c r="O828" s="73"/>
      <c r="P828" s="5">
        <v>1200000000</v>
      </c>
      <c r="Q828" s="5">
        <v>1200000000</v>
      </c>
      <c r="R828" s="74">
        <v>70.87685116868651</v>
      </c>
      <c r="S828" s="74"/>
      <c r="T828" s="5">
        <v>0</v>
      </c>
      <c r="U828" s="5">
        <v>0</v>
      </c>
      <c r="V828" s="5">
        <v>0</v>
      </c>
      <c r="W828" s="5">
        <v>0</v>
      </c>
      <c r="X828" s="5">
        <v>493077472</v>
      </c>
      <c r="Y828" s="73">
        <v>0</v>
      </c>
      <c r="Z828" s="73"/>
    </row>
    <row r="829" spans="1:26" ht="36.75" customHeight="1">
      <c r="A829" s="71" t="s">
        <v>1241</v>
      </c>
      <c r="B829" s="71"/>
      <c r="C829" s="72" t="s">
        <v>100</v>
      </c>
      <c r="D829" s="72"/>
      <c r="E829" s="4" t="s">
        <v>1240</v>
      </c>
      <c r="F829" s="5">
        <v>47250000</v>
      </c>
      <c r="G829" s="5">
        <v>0</v>
      </c>
      <c r="H829" s="5">
        <v>0</v>
      </c>
      <c r="I829" s="5">
        <v>0</v>
      </c>
      <c r="J829" s="5">
        <v>0</v>
      </c>
      <c r="K829" s="5">
        <v>47250000</v>
      </c>
      <c r="L829" s="73">
        <v>0</v>
      </c>
      <c r="M829" s="73"/>
      <c r="N829" s="73">
        <v>0</v>
      </c>
      <c r="O829" s="73"/>
      <c r="P829" s="5">
        <v>0</v>
      </c>
      <c r="Q829" s="5">
        <v>0</v>
      </c>
      <c r="R829" s="74">
        <v>0</v>
      </c>
      <c r="S829" s="74"/>
      <c r="T829" s="5">
        <v>0</v>
      </c>
      <c r="U829" s="5">
        <v>0</v>
      </c>
      <c r="V829" s="5">
        <v>0</v>
      </c>
      <c r="W829" s="5">
        <v>0</v>
      </c>
      <c r="X829" s="5">
        <v>47250000</v>
      </c>
      <c r="Y829" s="73">
        <v>0</v>
      </c>
      <c r="Z829" s="73"/>
    </row>
    <row r="830" spans="1:26" ht="36.75" customHeight="1">
      <c r="A830" s="71" t="s">
        <v>1242</v>
      </c>
      <c r="B830" s="71"/>
      <c r="C830" s="72" t="s">
        <v>100</v>
      </c>
      <c r="D830" s="72"/>
      <c r="E830" s="4" t="s">
        <v>1240</v>
      </c>
      <c r="F830" s="5">
        <v>1645827472</v>
      </c>
      <c r="G830" s="5">
        <v>0</v>
      </c>
      <c r="H830" s="5">
        <v>0</v>
      </c>
      <c r="I830" s="5">
        <v>0</v>
      </c>
      <c r="J830" s="5">
        <v>0</v>
      </c>
      <c r="K830" s="5">
        <v>1645827472</v>
      </c>
      <c r="L830" s="73">
        <v>1200000000</v>
      </c>
      <c r="M830" s="73"/>
      <c r="N830" s="73">
        <v>0</v>
      </c>
      <c r="O830" s="73"/>
      <c r="P830" s="5">
        <v>1200000000</v>
      </c>
      <c r="Q830" s="5">
        <v>1200000000</v>
      </c>
      <c r="R830" s="74">
        <v>72.91165206652961</v>
      </c>
      <c r="S830" s="74"/>
      <c r="T830" s="5">
        <v>0</v>
      </c>
      <c r="U830" s="5">
        <v>0</v>
      </c>
      <c r="V830" s="5">
        <v>0</v>
      </c>
      <c r="W830" s="5">
        <v>0</v>
      </c>
      <c r="X830" s="5">
        <v>445827472</v>
      </c>
      <c r="Y830" s="73">
        <v>0</v>
      </c>
      <c r="Z830" s="73"/>
    </row>
    <row r="831" spans="1:26" ht="36.75" customHeight="1">
      <c r="A831" s="71" t="s">
        <v>1243</v>
      </c>
      <c r="B831" s="71"/>
      <c r="C831" s="72"/>
      <c r="D831" s="72"/>
      <c r="E831" s="4" t="s">
        <v>476</v>
      </c>
      <c r="F831" s="5">
        <v>0</v>
      </c>
      <c r="G831" s="5">
        <v>0</v>
      </c>
      <c r="H831" s="5">
        <v>0</v>
      </c>
      <c r="I831" s="5">
        <v>6065133</v>
      </c>
      <c r="J831" s="5">
        <v>0</v>
      </c>
      <c r="K831" s="5">
        <v>6065133</v>
      </c>
      <c r="L831" s="73">
        <v>6065133</v>
      </c>
      <c r="M831" s="73"/>
      <c r="N831" s="73">
        <v>0</v>
      </c>
      <c r="O831" s="73"/>
      <c r="P831" s="5">
        <v>6065133</v>
      </c>
      <c r="Q831" s="5">
        <v>6065133</v>
      </c>
      <c r="R831" s="74">
        <v>100</v>
      </c>
      <c r="S831" s="74"/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73">
        <v>0</v>
      </c>
      <c r="Z831" s="73"/>
    </row>
    <row r="832" spans="1:26" ht="36.75" customHeight="1">
      <c r="A832" s="71" t="s">
        <v>1244</v>
      </c>
      <c r="B832" s="71"/>
      <c r="C832" s="72"/>
      <c r="D832" s="72"/>
      <c r="E832" s="4" t="s">
        <v>476</v>
      </c>
      <c r="F832" s="5">
        <v>0</v>
      </c>
      <c r="G832" s="5">
        <v>0</v>
      </c>
      <c r="H832" s="5">
        <v>0</v>
      </c>
      <c r="I832" s="5">
        <v>6065133</v>
      </c>
      <c r="J832" s="5">
        <v>0</v>
      </c>
      <c r="K832" s="5">
        <v>6065133</v>
      </c>
      <c r="L832" s="73">
        <v>6065133</v>
      </c>
      <c r="M832" s="73"/>
      <c r="N832" s="73">
        <v>0</v>
      </c>
      <c r="O832" s="73"/>
      <c r="P832" s="5">
        <v>6065133</v>
      </c>
      <c r="Q832" s="5">
        <v>6065133</v>
      </c>
      <c r="R832" s="74">
        <v>100</v>
      </c>
      <c r="S832" s="74"/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73">
        <v>0</v>
      </c>
      <c r="Z832" s="73"/>
    </row>
    <row r="833" spans="1:26" ht="36.75" customHeight="1">
      <c r="A833" s="71" t="s">
        <v>1245</v>
      </c>
      <c r="B833" s="71"/>
      <c r="C833" s="72"/>
      <c r="D833" s="72"/>
      <c r="E833" s="4" t="s">
        <v>476</v>
      </c>
      <c r="F833" s="5">
        <v>0</v>
      </c>
      <c r="G833" s="5">
        <v>0</v>
      </c>
      <c r="H833" s="5">
        <v>0</v>
      </c>
      <c r="I833" s="5">
        <v>6065133</v>
      </c>
      <c r="J833" s="5">
        <v>0</v>
      </c>
      <c r="K833" s="5">
        <v>6065133</v>
      </c>
      <c r="L833" s="73">
        <v>6065133</v>
      </c>
      <c r="M833" s="73"/>
      <c r="N833" s="73">
        <v>0</v>
      </c>
      <c r="O833" s="73"/>
      <c r="P833" s="5">
        <v>6065133</v>
      </c>
      <c r="Q833" s="5">
        <v>6065133</v>
      </c>
      <c r="R833" s="74">
        <v>100</v>
      </c>
      <c r="S833" s="74"/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73">
        <v>0</v>
      </c>
      <c r="Z833" s="73"/>
    </row>
    <row r="834" spans="1:26" ht="36.75" customHeight="1">
      <c r="A834" s="71" t="s">
        <v>1246</v>
      </c>
      <c r="B834" s="71"/>
      <c r="C834" s="72"/>
      <c r="D834" s="72"/>
      <c r="E834" s="4" t="s">
        <v>476</v>
      </c>
      <c r="F834" s="5">
        <v>0</v>
      </c>
      <c r="G834" s="5">
        <v>0</v>
      </c>
      <c r="H834" s="5">
        <v>0</v>
      </c>
      <c r="I834" s="5">
        <v>6065133</v>
      </c>
      <c r="J834" s="5">
        <v>0</v>
      </c>
      <c r="K834" s="5">
        <v>6065133</v>
      </c>
      <c r="L834" s="73">
        <v>6065133</v>
      </c>
      <c r="M834" s="73"/>
      <c r="N834" s="73">
        <v>0</v>
      </c>
      <c r="O834" s="73"/>
      <c r="P834" s="5">
        <v>6065133</v>
      </c>
      <c r="Q834" s="5">
        <v>6065133</v>
      </c>
      <c r="R834" s="74">
        <v>100</v>
      </c>
      <c r="S834" s="74"/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73">
        <v>0</v>
      </c>
      <c r="Z834" s="73"/>
    </row>
    <row r="835" spans="1:26" ht="36.75" customHeight="1">
      <c r="A835" s="71" t="s">
        <v>1247</v>
      </c>
      <c r="B835" s="71"/>
      <c r="C835" s="72" t="s">
        <v>100</v>
      </c>
      <c r="D835" s="72"/>
      <c r="E835" s="4" t="s">
        <v>476</v>
      </c>
      <c r="F835" s="5">
        <v>0</v>
      </c>
      <c r="G835" s="5">
        <v>0</v>
      </c>
      <c r="H835" s="5">
        <v>0</v>
      </c>
      <c r="I835" s="5">
        <v>6065133</v>
      </c>
      <c r="J835" s="5">
        <v>0</v>
      </c>
      <c r="K835" s="5">
        <v>6065133</v>
      </c>
      <c r="L835" s="73">
        <v>6065133</v>
      </c>
      <c r="M835" s="73"/>
      <c r="N835" s="73">
        <v>0</v>
      </c>
      <c r="O835" s="73"/>
      <c r="P835" s="5">
        <v>6065133</v>
      </c>
      <c r="Q835" s="5">
        <v>6065133</v>
      </c>
      <c r="R835" s="74">
        <v>100</v>
      </c>
      <c r="S835" s="74"/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73">
        <v>0</v>
      </c>
      <c r="Z835" s="73"/>
    </row>
    <row r="836" spans="1:26" ht="21" customHeight="1">
      <c r="A836" s="71" t="s">
        <v>1248</v>
      </c>
      <c r="B836" s="71"/>
      <c r="C836" s="72"/>
      <c r="D836" s="72"/>
      <c r="E836" s="4" t="s">
        <v>1249</v>
      </c>
      <c r="F836" s="5">
        <v>4732412056</v>
      </c>
      <c r="G836" s="5">
        <v>0</v>
      </c>
      <c r="H836" s="5">
        <v>0</v>
      </c>
      <c r="I836" s="5">
        <v>0</v>
      </c>
      <c r="J836" s="5">
        <v>0</v>
      </c>
      <c r="K836" s="5">
        <v>4732412056</v>
      </c>
      <c r="L836" s="73">
        <v>66327138</v>
      </c>
      <c r="M836" s="73"/>
      <c r="N836" s="73">
        <v>0</v>
      </c>
      <c r="O836" s="73"/>
      <c r="P836" s="5">
        <v>66327138</v>
      </c>
      <c r="Q836" s="5">
        <v>66327138</v>
      </c>
      <c r="R836" s="74">
        <v>1.4015503556142577</v>
      </c>
      <c r="S836" s="74"/>
      <c r="T836" s="5">
        <v>43299205</v>
      </c>
      <c r="U836" s="5">
        <v>0</v>
      </c>
      <c r="V836" s="5">
        <v>43299205</v>
      </c>
      <c r="W836" s="5">
        <v>43299205</v>
      </c>
      <c r="X836" s="5">
        <v>4666084918</v>
      </c>
      <c r="Y836" s="73">
        <v>0</v>
      </c>
      <c r="Z836" s="73"/>
    </row>
    <row r="837" spans="1:26" ht="21" customHeight="1">
      <c r="A837" s="71" t="s">
        <v>1250</v>
      </c>
      <c r="B837" s="71"/>
      <c r="C837" s="72"/>
      <c r="D837" s="72"/>
      <c r="E837" s="4" t="s">
        <v>31</v>
      </c>
      <c r="F837" s="5">
        <v>825740896</v>
      </c>
      <c r="G837" s="5">
        <v>0</v>
      </c>
      <c r="H837" s="5">
        <v>0</v>
      </c>
      <c r="I837" s="5">
        <v>0</v>
      </c>
      <c r="J837" s="5">
        <v>0</v>
      </c>
      <c r="K837" s="5">
        <v>825740896</v>
      </c>
      <c r="L837" s="73">
        <v>66327138</v>
      </c>
      <c r="M837" s="73"/>
      <c r="N837" s="73">
        <v>0</v>
      </c>
      <c r="O837" s="73"/>
      <c r="P837" s="5">
        <v>66327138</v>
      </c>
      <c r="Q837" s="5">
        <v>66327138</v>
      </c>
      <c r="R837" s="74">
        <v>8.032439512357639</v>
      </c>
      <c r="S837" s="74"/>
      <c r="T837" s="5">
        <v>43299205</v>
      </c>
      <c r="U837" s="5">
        <v>0</v>
      </c>
      <c r="V837" s="5">
        <v>43299205</v>
      </c>
      <c r="W837" s="5">
        <v>43299205</v>
      </c>
      <c r="X837" s="5">
        <v>759413758</v>
      </c>
      <c r="Y837" s="73">
        <v>0</v>
      </c>
      <c r="Z837" s="73"/>
    </row>
    <row r="838" spans="1:26" ht="21.75" customHeight="1">
      <c r="A838" s="71" t="s">
        <v>1251</v>
      </c>
      <c r="B838" s="71"/>
      <c r="C838" s="72"/>
      <c r="D838" s="72"/>
      <c r="E838" s="4" t="s">
        <v>33</v>
      </c>
      <c r="F838" s="5">
        <v>825740896</v>
      </c>
      <c r="G838" s="5">
        <v>0</v>
      </c>
      <c r="H838" s="5">
        <v>0</v>
      </c>
      <c r="I838" s="5">
        <v>0</v>
      </c>
      <c r="J838" s="5">
        <v>0</v>
      </c>
      <c r="K838" s="5">
        <v>825740896</v>
      </c>
      <c r="L838" s="73">
        <v>66327138</v>
      </c>
      <c r="M838" s="73"/>
      <c r="N838" s="73">
        <v>0</v>
      </c>
      <c r="O838" s="73"/>
      <c r="P838" s="5">
        <v>66327138</v>
      </c>
      <c r="Q838" s="5">
        <v>66327138</v>
      </c>
      <c r="R838" s="74">
        <v>8.032439512357639</v>
      </c>
      <c r="S838" s="74"/>
      <c r="T838" s="5">
        <v>43299205</v>
      </c>
      <c r="U838" s="5">
        <v>0</v>
      </c>
      <c r="V838" s="5">
        <v>43299205</v>
      </c>
      <c r="W838" s="5">
        <v>43299205</v>
      </c>
      <c r="X838" s="5">
        <v>759413758</v>
      </c>
      <c r="Y838" s="73">
        <v>0</v>
      </c>
      <c r="Z838" s="73"/>
    </row>
    <row r="839" spans="1:26" ht="21" customHeight="1">
      <c r="A839" s="71" t="s">
        <v>1252</v>
      </c>
      <c r="B839" s="71"/>
      <c r="C839" s="72"/>
      <c r="D839" s="72"/>
      <c r="E839" s="4" t="s">
        <v>35</v>
      </c>
      <c r="F839" s="5">
        <v>825740896</v>
      </c>
      <c r="G839" s="5">
        <v>0</v>
      </c>
      <c r="H839" s="5">
        <v>0</v>
      </c>
      <c r="I839" s="5">
        <v>0</v>
      </c>
      <c r="J839" s="5">
        <v>0</v>
      </c>
      <c r="K839" s="5">
        <v>825740896</v>
      </c>
      <c r="L839" s="73">
        <v>66327138</v>
      </c>
      <c r="M839" s="73"/>
      <c r="N839" s="73">
        <v>0</v>
      </c>
      <c r="O839" s="73"/>
      <c r="P839" s="5">
        <v>66327138</v>
      </c>
      <c r="Q839" s="5">
        <v>66327138</v>
      </c>
      <c r="R839" s="74">
        <v>8.032439512357639</v>
      </c>
      <c r="S839" s="74"/>
      <c r="T839" s="5">
        <v>43299205</v>
      </c>
      <c r="U839" s="5">
        <v>0</v>
      </c>
      <c r="V839" s="5">
        <v>43299205</v>
      </c>
      <c r="W839" s="5">
        <v>43299205</v>
      </c>
      <c r="X839" s="5">
        <v>759413758</v>
      </c>
      <c r="Y839" s="73">
        <v>0</v>
      </c>
      <c r="Z839" s="73"/>
    </row>
    <row r="840" spans="1:26" ht="21" customHeight="1">
      <c r="A840" s="71" t="s">
        <v>1253</v>
      </c>
      <c r="B840" s="71"/>
      <c r="C840" s="72"/>
      <c r="D840" s="72"/>
      <c r="E840" s="4" t="s">
        <v>37</v>
      </c>
      <c r="F840" s="5">
        <v>811914928</v>
      </c>
      <c r="G840" s="5">
        <v>0</v>
      </c>
      <c r="H840" s="5">
        <v>0</v>
      </c>
      <c r="I840" s="5">
        <v>0</v>
      </c>
      <c r="J840" s="5">
        <v>0</v>
      </c>
      <c r="K840" s="5">
        <v>811914928</v>
      </c>
      <c r="L840" s="73">
        <v>66327138</v>
      </c>
      <c r="M840" s="73"/>
      <c r="N840" s="73">
        <v>0</v>
      </c>
      <c r="O840" s="73"/>
      <c r="P840" s="5">
        <v>66327138</v>
      </c>
      <c r="Q840" s="5">
        <v>66327138</v>
      </c>
      <c r="R840" s="74">
        <v>8.169222625747805</v>
      </c>
      <c r="S840" s="74"/>
      <c r="T840" s="5">
        <v>43299205</v>
      </c>
      <c r="U840" s="5">
        <v>0</v>
      </c>
      <c r="V840" s="5">
        <v>43299205</v>
      </c>
      <c r="W840" s="5">
        <v>43299205</v>
      </c>
      <c r="X840" s="5">
        <v>745587790</v>
      </c>
      <c r="Y840" s="73">
        <v>0</v>
      </c>
      <c r="Z840" s="73"/>
    </row>
    <row r="841" spans="1:26" ht="36.75" customHeight="1">
      <c r="A841" s="71" t="s">
        <v>1254</v>
      </c>
      <c r="B841" s="71"/>
      <c r="C841" s="72"/>
      <c r="D841" s="72"/>
      <c r="E841" s="4" t="s">
        <v>39</v>
      </c>
      <c r="F841" s="5">
        <v>808333641</v>
      </c>
      <c r="G841" s="5">
        <v>0</v>
      </c>
      <c r="H841" s="5">
        <v>0</v>
      </c>
      <c r="I841" s="5">
        <v>0</v>
      </c>
      <c r="J841" s="5">
        <v>0</v>
      </c>
      <c r="K841" s="5">
        <v>808333641</v>
      </c>
      <c r="L841" s="73">
        <v>65601197</v>
      </c>
      <c r="M841" s="73"/>
      <c r="N841" s="73">
        <v>0</v>
      </c>
      <c r="O841" s="73"/>
      <c r="P841" s="5">
        <v>65601197</v>
      </c>
      <c r="Q841" s="5">
        <v>65601197</v>
      </c>
      <c r="R841" s="74">
        <v>8.11560891104865</v>
      </c>
      <c r="S841" s="74"/>
      <c r="T841" s="5">
        <v>43299205</v>
      </c>
      <c r="U841" s="5">
        <v>0</v>
      </c>
      <c r="V841" s="5">
        <v>43299205</v>
      </c>
      <c r="W841" s="5">
        <v>43299205</v>
      </c>
      <c r="X841" s="5">
        <v>742732444</v>
      </c>
      <c r="Y841" s="73">
        <v>0</v>
      </c>
      <c r="Z841" s="73"/>
    </row>
    <row r="842" spans="1:26" ht="21" customHeight="1">
      <c r="A842" s="71" t="s">
        <v>1255</v>
      </c>
      <c r="B842" s="71"/>
      <c r="C842" s="72" t="s">
        <v>41</v>
      </c>
      <c r="D842" s="72"/>
      <c r="E842" s="4" t="s">
        <v>42</v>
      </c>
      <c r="F842" s="5">
        <v>605237718</v>
      </c>
      <c r="G842" s="5">
        <v>0</v>
      </c>
      <c r="H842" s="5">
        <v>0</v>
      </c>
      <c r="I842" s="5">
        <v>0</v>
      </c>
      <c r="J842" s="5">
        <v>0</v>
      </c>
      <c r="K842" s="5">
        <v>605237718</v>
      </c>
      <c r="L842" s="73">
        <v>40172391</v>
      </c>
      <c r="M842" s="73"/>
      <c r="N842" s="73">
        <v>0</v>
      </c>
      <c r="O842" s="73"/>
      <c r="P842" s="5">
        <v>40172391</v>
      </c>
      <c r="Q842" s="5">
        <v>40172391</v>
      </c>
      <c r="R842" s="74">
        <v>6.63745662328335</v>
      </c>
      <c r="S842" s="74"/>
      <c r="T842" s="5">
        <v>40172391</v>
      </c>
      <c r="U842" s="5">
        <v>0</v>
      </c>
      <c r="V842" s="5">
        <v>40172391</v>
      </c>
      <c r="W842" s="5">
        <v>40172391</v>
      </c>
      <c r="X842" s="5">
        <v>565065327</v>
      </c>
      <c r="Y842" s="73">
        <v>0</v>
      </c>
      <c r="Z842" s="73"/>
    </row>
    <row r="843" spans="1:26" ht="21" customHeight="1">
      <c r="A843" s="71" t="s">
        <v>1256</v>
      </c>
      <c r="B843" s="71"/>
      <c r="C843" s="72" t="s">
        <v>41</v>
      </c>
      <c r="D843" s="72"/>
      <c r="E843" s="4" t="s">
        <v>46</v>
      </c>
      <c r="F843" s="5">
        <v>29692743</v>
      </c>
      <c r="G843" s="5">
        <v>0</v>
      </c>
      <c r="H843" s="5">
        <v>0</v>
      </c>
      <c r="I843" s="5">
        <v>0</v>
      </c>
      <c r="J843" s="5">
        <v>0</v>
      </c>
      <c r="K843" s="5">
        <v>29692743</v>
      </c>
      <c r="L843" s="73">
        <v>5836833</v>
      </c>
      <c r="M843" s="73"/>
      <c r="N843" s="73">
        <v>0</v>
      </c>
      <c r="O843" s="73"/>
      <c r="P843" s="5">
        <v>5836833</v>
      </c>
      <c r="Q843" s="5">
        <v>5836833</v>
      </c>
      <c r="R843" s="74">
        <v>19.657439529921504</v>
      </c>
      <c r="S843" s="74"/>
      <c r="T843" s="5">
        <v>0</v>
      </c>
      <c r="U843" s="5">
        <v>0</v>
      </c>
      <c r="V843" s="5">
        <v>0</v>
      </c>
      <c r="W843" s="5">
        <v>0</v>
      </c>
      <c r="X843" s="5">
        <v>23855910</v>
      </c>
      <c r="Y843" s="73">
        <v>0</v>
      </c>
      <c r="Z843" s="73"/>
    </row>
    <row r="844" spans="1:26" ht="21" customHeight="1">
      <c r="A844" s="71" t="s">
        <v>1257</v>
      </c>
      <c r="B844" s="71"/>
      <c r="C844" s="72" t="s">
        <v>41</v>
      </c>
      <c r="D844" s="72"/>
      <c r="E844" s="4" t="s">
        <v>48</v>
      </c>
      <c r="F844" s="5">
        <v>61859881</v>
      </c>
      <c r="G844" s="5">
        <v>0</v>
      </c>
      <c r="H844" s="5">
        <v>0</v>
      </c>
      <c r="I844" s="5">
        <v>0</v>
      </c>
      <c r="J844" s="5">
        <v>0</v>
      </c>
      <c r="K844" s="5">
        <v>61859881</v>
      </c>
      <c r="L844" s="73">
        <v>917623</v>
      </c>
      <c r="M844" s="73"/>
      <c r="N844" s="73">
        <v>0</v>
      </c>
      <c r="O844" s="73"/>
      <c r="P844" s="5">
        <v>917623</v>
      </c>
      <c r="Q844" s="5">
        <v>917623</v>
      </c>
      <c r="R844" s="74">
        <v>1.4833895331935734</v>
      </c>
      <c r="S844" s="74"/>
      <c r="T844" s="5">
        <v>0</v>
      </c>
      <c r="U844" s="5">
        <v>0</v>
      </c>
      <c r="V844" s="5">
        <v>0</v>
      </c>
      <c r="W844" s="5">
        <v>0</v>
      </c>
      <c r="X844" s="5">
        <v>60942258</v>
      </c>
      <c r="Y844" s="73">
        <v>0</v>
      </c>
      <c r="Z844" s="73"/>
    </row>
    <row r="845" spans="1:26" ht="21" customHeight="1">
      <c r="A845" s="71" t="s">
        <v>1258</v>
      </c>
      <c r="B845" s="71"/>
      <c r="C845" s="72" t="s">
        <v>41</v>
      </c>
      <c r="D845" s="72"/>
      <c r="E845" s="4" t="s">
        <v>50</v>
      </c>
      <c r="F845" s="5">
        <v>43549356</v>
      </c>
      <c r="G845" s="5">
        <v>0</v>
      </c>
      <c r="H845" s="5">
        <v>0</v>
      </c>
      <c r="I845" s="5">
        <v>0</v>
      </c>
      <c r="J845" s="5">
        <v>0</v>
      </c>
      <c r="K845" s="5">
        <v>43549356</v>
      </c>
      <c r="L845" s="73">
        <v>8983476</v>
      </c>
      <c r="M845" s="73"/>
      <c r="N845" s="73">
        <v>0</v>
      </c>
      <c r="O845" s="73"/>
      <c r="P845" s="5">
        <v>8983476</v>
      </c>
      <c r="Q845" s="5">
        <v>8983476</v>
      </c>
      <c r="R845" s="74">
        <v>20.6282637107194</v>
      </c>
      <c r="S845" s="74"/>
      <c r="T845" s="5">
        <v>0</v>
      </c>
      <c r="U845" s="5">
        <v>0</v>
      </c>
      <c r="V845" s="5">
        <v>0</v>
      </c>
      <c r="W845" s="5">
        <v>0</v>
      </c>
      <c r="X845" s="5">
        <v>34565880</v>
      </c>
      <c r="Y845" s="73">
        <v>0</v>
      </c>
      <c r="Z845" s="73"/>
    </row>
    <row r="846" spans="1:26" ht="21" customHeight="1">
      <c r="A846" s="71" t="s">
        <v>1259</v>
      </c>
      <c r="B846" s="71"/>
      <c r="C846" s="72" t="s">
        <v>41</v>
      </c>
      <c r="D846" s="72"/>
      <c r="E846" s="4" t="s">
        <v>52</v>
      </c>
      <c r="F846" s="5">
        <v>6287700</v>
      </c>
      <c r="G846" s="5">
        <v>0</v>
      </c>
      <c r="H846" s="5">
        <v>0</v>
      </c>
      <c r="I846" s="5">
        <v>0</v>
      </c>
      <c r="J846" s="5">
        <v>0</v>
      </c>
      <c r="K846" s="5">
        <v>6287700</v>
      </c>
      <c r="L846" s="73">
        <v>102854</v>
      </c>
      <c r="M846" s="73"/>
      <c r="N846" s="73">
        <v>0</v>
      </c>
      <c r="O846" s="73"/>
      <c r="P846" s="5">
        <v>102854</v>
      </c>
      <c r="Q846" s="5">
        <v>102854</v>
      </c>
      <c r="R846" s="74">
        <v>1.6357968732604928</v>
      </c>
      <c r="S846" s="74"/>
      <c r="T846" s="5">
        <v>102854</v>
      </c>
      <c r="U846" s="5">
        <v>0</v>
      </c>
      <c r="V846" s="5">
        <v>102854</v>
      </c>
      <c r="W846" s="5">
        <v>102854</v>
      </c>
      <c r="X846" s="5">
        <v>6184846</v>
      </c>
      <c r="Y846" s="73">
        <v>0</v>
      </c>
      <c r="Z846" s="73"/>
    </row>
    <row r="847" spans="1:26" ht="21.75" customHeight="1">
      <c r="A847" s="71" t="s">
        <v>1260</v>
      </c>
      <c r="B847" s="71"/>
      <c r="C847" s="72" t="s">
        <v>41</v>
      </c>
      <c r="D847" s="72"/>
      <c r="E847" s="4" t="s">
        <v>54</v>
      </c>
      <c r="F847" s="5">
        <v>37404869</v>
      </c>
      <c r="G847" s="5">
        <v>0</v>
      </c>
      <c r="H847" s="5">
        <v>0</v>
      </c>
      <c r="I847" s="5">
        <v>0</v>
      </c>
      <c r="J847" s="5">
        <v>0</v>
      </c>
      <c r="K847" s="5">
        <v>37404869</v>
      </c>
      <c r="L847" s="73">
        <v>2752868</v>
      </c>
      <c r="M847" s="73"/>
      <c r="N847" s="73">
        <v>0</v>
      </c>
      <c r="O847" s="73"/>
      <c r="P847" s="5">
        <v>2752868</v>
      </c>
      <c r="Q847" s="5">
        <v>2752868</v>
      </c>
      <c r="R847" s="74">
        <v>7.359651493499416</v>
      </c>
      <c r="S847" s="74"/>
      <c r="T847" s="5">
        <v>0</v>
      </c>
      <c r="U847" s="5">
        <v>0</v>
      </c>
      <c r="V847" s="5">
        <v>0</v>
      </c>
      <c r="W847" s="5">
        <v>0</v>
      </c>
      <c r="X847" s="5">
        <v>34652001</v>
      </c>
      <c r="Y847" s="73">
        <v>0</v>
      </c>
      <c r="Z847" s="73"/>
    </row>
    <row r="848" spans="1:26" ht="21" customHeight="1">
      <c r="A848" s="71" t="s">
        <v>1261</v>
      </c>
      <c r="B848" s="71"/>
      <c r="C848" s="72" t="s">
        <v>41</v>
      </c>
      <c r="D848" s="72"/>
      <c r="E848" s="4" t="s">
        <v>56</v>
      </c>
      <c r="F848" s="5">
        <v>4074480</v>
      </c>
      <c r="G848" s="5">
        <v>0</v>
      </c>
      <c r="H848" s="5">
        <v>0</v>
      </c>
      <c r="I848" s="5">
        <v>0</v>
      </c>
      <c r="J848" s="5">
        <v>0</v>
      </c>
      <c r="K848" s="5">
        <v>4074480</v>
      </c>
      <c r="L848" s="73">
        <v>62878</v>
      </c>
      <c r="M848" s="73"/>
      <c r="N848" s="73">
        <v>0</v>
      </c>
      <c r="O848" s="73"/>
      <c r="P848" s="5">
        <v>62878</v>
      </c>
      <c r="Q848" s="5">
        <v>62878</v>
      </c>
      <c r="R848" s="74">
        <v>1.5432153305452474</v>
      </c>
      <c r="S848" s="74"/>
      <c r="T848" s="5">
        <v>62878</v>
      </c>
      <c r="U848" s="5">
        <v>0</v>
      </c>
      <c r="V848" s="5">
        <v>62878</v>
      </c>
      <c r="W848" s="5">
        <v>62878</v>
      </c>
      <c r="X848" s="5">
        <v>4011602</v>
      </c>
      <c r="Y848" s="73">
        <v>0</v>
      </c>
      <c r="Z848" s="73"/>
    </row>
    <row r="849" spans="1:26" ht="27.75" customHeight="1">
      <c r="A849" s="71" t="s">
        <v>1262</v>
      </c>
      <c r="B849" s="71"/>
      <c r="C849" s="72" t="s">
        <v>41</v>
      </c>
      <c r="D849" s="72"/>
      <c r="E849" s="4" t="s">
        <v>58</v>
      </c>
      <c r="F849" s="5">
        <v>20226894</v>
      </c>
      <c r="G849" s="5">
        <v>0</v>
      </c>
      <c r="H849" s="5">
        <v>0</v>
      </c>
      <c r="I849" s="5">
        <v>0</v>
      </c>
      <c r="J849" s="5">
        <v>0</v>
      </c>
      <c r="K849" s="5">
        <v>20226894</v>
      </c>
      <c r="L849" s="73">
        <v>6772274</v>
      </c>
      <c r="M849" s="73"/>
      <c r="N849" s="73">
        <v>0</v>
      </c>
      <c r="O849" s="73"/>
      <c r="P849" s="5">
        <v>6772274</v>
      </c>
      <c r="Q849" s="5">
        <v>6772274</v>
      </c>
      <c r="R849" s="74">
        <v>33.481532063202586</v>
      </c>
      <c r="S849" s="74"/>
      <c r="T849" s="5">
        <v>2961082</v>
      </c>
      <c r="U849" s="5">
        <v>0</v>
      </c>
      <c r="V849" s="5">
        <v>2961082</v>
      </c>
      <c r="W849" s="5">
        <v>2961082</v>
      </c>
      <c r="X849" s="5">
        <v>13454620</v>
      </c>
      <c r="Y849" s="73">
        <v>0</v>
      </c>
      <c r="Z849" s="73"/>
    </row>
    <row r="850" spans="1:26" ht="21.75" customHeight="1">
      <c r="A850" s="71" t="s">
        <v>1263</v>
      </c>
      <c r="B850" s="71"/>
      <c r="C850" s="72"/>
      <c r="D850" s="72"/>
      <c r="E850" s="4" t="s">
        <v>64</v>
      </c>
      <c r="F850" s="5">
        <v>3581287</v>
      </c>
      <c r="G850" s="5">
        <v>0</v>
      </c>
      <c r="H850" s="5">
        <v>0</v>
      </c>
      <c r="I850" s="5">
        <v>0</v>
      </c>
      <c r="J850" s="5">
        <v>0</v>
      </c>
      <c r="K850" s="5">
        <v>3581287</v>
      </c>
      <c r="L850" s="73">
        <v>725941</v>
      </c>
      <c r="M850" s="73"/>
      <c r="N850" s="73">
        <v>0</v>
      </c>
      <c r="O850" s="73"/>
      <c r="P850" s="5">
        <v>725941</v>
      </c>
      <c r="Q850" s="5">
        <v>725941</v>
      </c>
      <c r="R850" s="74">
        <v>20.270394414075163</v>
      </c>
      <c r="S850" s="74"/>
      <c r="T850" s="5">
        <v>0</v>
      </c>
      <c r="U850" s="5">
        <v>0</v>
      </c>
      <c r="V850" s="5">
        <v>0</v>
      </c>
      <c r="W850" s="5">
        <v>0</v>
      </c>
      <c r="X850" s="5">
        <v>2855346</v>
      </c>
      <c r="Y850" s="73">
        <v>0</v>
      </c>
      <c r="Z850" s="73"/>
    </row>
    <row r="851" spans="1:26" ht="27.75" customHeight="1">
      <c r="A851" s="71" t="s">
        <v>1264</v>
      </c>
      <c r="B851" s="71"/>
      <c r="C851" s="72" t="s">
        <v>41</v>
      </c>
      <c r="D851" s="72"/>
      <c r="E851" s="4" t="s">
        <v>66</v>
      </c>
      <c r="F851" s="5">
        <v>3581287</v>
      </c>
      <c r="G851" s="5">
        <v>0</v>
      </c>
      <c r="H851" s="5">
        <v>0</v>
      </c>
      <c r="I851" s="5">
        <v>0</v>
      </c>
      <c r="J851" s="5">
        <v>0</v>
      </c>
      <c r="K851" s="5">
        <v>3581287</v>
      </c>
      <c r="L851" s="73">
        <v>725941</v>
      </c>
      <c r="M851" s="73"/>
      <c r="N851" s="73">
        <v>0</v>
      </c>
      <c r="O851" s="73"/>
      <c r="P851" s="5">
        <v>725941</v>
      </c>
      <c r="Q851" s="5">
        <v>725941</v>
      </c>
      <c r="R851" s="74">
        <v>20.270394414075163</v>
      </c>
      <c r="S851" s="74"/>
      <c r="T851" s="5">
        <v>0</v>
      </c>
      <c r="U851" s="5">
        <v>0</v>
      </c>
      <c r="V851" s="5">
        <v>0</v>
      </c>
      <c r="W851" s="5">
        <v>0</v>
      </c>
      <c r="X851" s="5">
        <v>2855346</v>
      </c>
      <c r="Y851" s="73">
        <v>0</v>
      </c>
      <c r="Z851" s="73"/>
    </row>
    <row r="852" spans="1:26" ht="21.75" customHeight="1">
      <c r="A852" s="71" t="s">
        <v>1265</v>
      </c>
      <c r="B852" s="71"/>
      <c r="C852" s="72"/>
      <c r="D852" s="72"/>
      <c r="E852" s="4" t="s">
        <v>70</v>
      </c>
      <c r="F852" s="5">
        <v>13825968</v>
      </c>
      <c r="G852" s="5">
        <v>0</v>
      </c>
      <c r="H852" s="5">
        <v>0</v>
      </c>
      <c r="I852" s="5">
        <v>0</v>
      </c>
      <c r="J852" s="5">
        <v>0</v>
      </c>
      <c r="K852" s="5">
        <v>13825968</v>
      </c>
      <c r="L852" s="73">
        <v>0</v>
      </c>
      <c r="M852" s="73"/>
      <c r="N852" s="73">
        <v>0</v>
      </c>
      <c r="O852" s="73"/>
      <c r="P852" s="5">
        <v>0</v>
      </c>
      <c r="Q852" s="5">
        <v>0</v>
      </c>
      <c r="R852" s="74">
        <v>0</v>
      </c>
      <c r="S852" s="74"/>
      <c r="T852" s="5">
        <v>0</v>
      </c>
      <c r="U852" s="5">
        <v>0</v>
      </c>
      <c r="V852" s="5">
        <v>0</v>
      </c>
      <c r="W852" s="5">
        <v>0</v>
      </c>
      <c r="X852" s="5">
        <v>13825968</v>
      </c>
      <c r="Y852" s="73">
        <v>0</v>
      </c>
      <c r="Z852" s="73"/>
    </row>
    <row r="853" spans="1:26" ht="21" customHeight="1">
      <c r="A853" s="71" t="s">
        <v>1266</v>
      </c>
      <c r="B853" s="71"/>
      <c r="C853" s="72"/>
      <c r="D853" s="72"/>
      <c r="E853" s="4" t="s">
        <v>72</v>
      </c>
      <c r="F853" s="5">
        <v>3361592</v>
      </c>
      <c r="G853" s="5">
        <v>0</v>
      </c>
      <c r="H853" s="5">
        <v>0</v>
      </c>
      <c r="I853" s="5">
        <v>0</v>
      </c>
      <c r="J853" s="5">
        <v>0</v>
      </c>
      <c r="K853" s="5">
        <v>3361592</v>
      </c>
      <c r="L853" s="73">
        <v>0</v>
      </c>
      <c r="M853" s="73"/>
      <c r="N853" s="73">
        <v>0</v>
      </c>
      <c r="O853" s="73"/>
      <c r="P853" s="5">
        <v>0</v>
      </c>
      <c r="Q853" s="5">
        <v>0</v>
      </c>
      <c r="R853" s="74">
        <v>0</v>
      </c>
      <c r="S853" s="74"/>
      <c r="T853" s="5">
        <v>0</v>
      </c>
      <c r="U853" s="5">
        <v>0</v>
      </c>
      <c r="V853" s="5">
        <v>0</v>
      </c>
      <c r="W853" s="5">
        <v>0</v>
      </c>
      <c r="X853" s="5">
        <v>3361592</v>
      </c>
      <c r="Y853" s="73">
        <v>0</v>
      </c>
      <c r="Z853" s="73"/>
    </row>
    <row r="854" spans="1:26" ht="21" customHeight="1">
      <c r="A854" s="71" t="s">
        <v>1267</v>
      </c>
      <c r="B854" s="71"/>
      <c r="C854" s="72" t="s">
        <v>41</v>
      </c>
      <c r="D854" s="72"/>
      <c r="E854" s="4" t="s">
        <v>74</v>
      </c>
      <c r="F854" s="5">
        <v>3361592</v>
      </c>
      <c r="G854" s="5">
        <v>0</v>
      </c>
      <c r="H854" s="5">
        <v>0</v>
      </c>
      <c r="I854" s="5">
        <v>0</v>
      </c>
      <c r="J854" s="5">
        <v>0</v>
      </c>
      <c r="K854" s="5">
        <v>3361592</v>
      </c>
      <c r="L854" s="73">
        <v>0</v>
      </c>
      <c r="M854" s="73"/>
      <c r="N854" s="73">
        <v>0</v>
      </c>
      <c r="O854" s="73"/>
      <c r="P854" s="5">
        <v>0</v>
      </c>
      <c r="Q854" s="5">
        <v>0</v>
      </c>
      <c r="R854" s="74">
        <v>0</v>
      </c>
      <c r="S854" s="74"/>
      <c r="T854" s="5">
        <v>0</v>
      </c>
      <c r="U854" s="5">
        <v>0</v>
      </c>
      <c r="V854" s="5">
        <v>0</v>
      </c>
      <c r="W854" s="5">
        <v>0</v>
      </c>
      <c r="X854" s="5">
        <v>3361592</v>
      </c>
      <c r="Y854" s="73">
        <v>0</v>
      </c>
      <c r="Z854" s="73"/>
    </row>
    <row r="855" spans="1:26" ht="21" customHeight="1">
      <c r="A855" s="71" t="s">
        <v>1268</v>
      </c>
      <c r="B855" s="71"/>
      <c r="C855" s="72"/>
      <c r="D855" s="72"/>
      <c r="E855" s="4" t="s">
        <v>76</v>
      </c>
      <c r="F855" s="5">
        <v>10303072</v>
      </c>
      <c r="G855" s="5">
        <v>0</v>
      </c>
      <c r="H855" s="5">
        <v>0</v>
      </c>
      <c r="I855" s="5">
        <v>0</v>
      </c>
      <c r="J855" s="5">
        <v>0</v>
      </c>
      <c r="K855" s="5">
        <v>10303072</v>
      </c>
      <c r="L855" s="73">
        <v>0</v>
      </c>
      <c r="M855" s="73"/>
      <c r="N855" s="73">
        <v>0</v>
      </c>
      <c r="O855" s="73"/>
      <c r="P855" s="5">
        <v>0</v>
      </c>
      <c r="Q855" s="5">
        <v>0</v>
      </c>
      <c r="R855" s="74">
        <v>0</v>
      </c>
      <c r="S855" s="74"/>
      <c r="T855" s="5">
        <v>0</v>
      </c>
      <c r="U855" s="5">
        <v>0</v>
      </c>
      <c r="V855" s="5">
        <v>0</v>
      </c>
      <c r="W855" s="5">
        <v>0</v>
      </c>
      <c r="X855" s="5">
        <v>10303072</v>
      </c>
      <c r="Y855" s="73">
        <v>0</v>
      </c>
      <c r="Z855" s="73"/>
    </row>
    <row r="856" spans="1:26" ht="21" customHeight="1">
      <c r="A856" s="71" t="s">
        <v>1269</v>
      </c>
      <c r="B856" s="71"/>
      <c r="C856" s="72" t="s">
        <v>41</v>
      </c>
      <c r="D856" s="72"/>
      <c r="E856" s="4" t="s">
        <v>78</v>
      </c>
      <c r="F856" s="5">
        <v>312312</v>
      </c>
      <c r="G856" s="5">
        <v>0</v>
      </c>
      <c r="H856" s="5">
        <v>0</v>
      </c>
      <c r="I856" s="5">
        <v>0</v>
      </c>
      <c r="J856" s="5">
        <v>0</v>
      </c>
      <c r="K856" s="5">
        <v>312312</v>
      </c>
      <c r="L856" s="73">
        <v>0</v>
      </c>
      <c r="M856" s="73"/>
      <c r="N856" s="73">
        <v>0</v>
      </c>
      <c r="O856" s="73"/>
      <c r="P856" s="5">
        <v>0</v>
      </c>
      <c r="Q856" s="5">
        <v>0</v>
      </c>
      <c r="R856" s="74">
        <v>0</v>
      </c>
      <c r="S856" s="74"/>
      <c r="T856" s="5">
        <v>0</v>
      </c>
      <c r="U856" s="5">
        <v>0</v>
      </c>
      <c r="V856" s="5">
        <v>0</v>
      </c>
      <c r="W856" s="5">
        <v>0</v>
      </c>
      <c r="X856" s="5">
        <v>312312</v>
      </c>
      <c r="Y856" s="73">
        <v>0</v>
      </c>
      <c r="Z856" s="73"/>
    </row>
    <row r="857" spans="1:26" ht="21" customHeight="1">
      <c r="A857" s="71" t="s">
        <v>1270</v>
      </c>
      <c r="B857" s="71"/>
      <c r="C857" s="72" t="s">
        <v>41</v>
      </c>
      <c r="D857" s="72"/>
      <c r="E857" s="4" t="s">
        <v>80</v>
      </c>
      <c r="F857" s="5">
        <v>1601288</v>
      </c>
      <c r="G857" s="5">
        <v>0</v>
      </c>
      <c r="H857" s="5">
        <v>0</v>
      </c>
      <c r="I857" s="5">
        <v>0</v>
      </c>
      <c r="J857" s="5">
        <v>0</v>
      </c>
      <c r="K857" s="5">
        <v>1601288</v>
      </c>
      <c r="L857" s="73">
        <v>0</v>
      </c>
      <c r="M857" s="73"/>
      <c r="N857" s="73">
        <v>0</v>
      </c>
      <c r="O857" s="73"/>
      <c r="P857" s="5">
        <v>0</v>
      </c>
      <c r="Q857" s="5">
        <v>0</v>
      </c>
      <c r="R857" s="74">
        <v>0</v>
      </c>
      <c r="S857" s="74"/>
      <c r="T857" s="5">
        <v>0</v>
      </c>
      <c r="U857" s="5">
        <v>0</v>
      </c>
      <c r="V857" s="5">
        <v>0</v>
      </c>
      <c r="W857" s="5">
        <v>0</v>
      </c>
      <c r="X857" s="5">
        <v>1601288</v>
      </c>
      <c r="Y857" s="73">
        <v>0</v>
      </c>
      <c r="Z857" s="73"/>
    </row>
    <row r="858" spans="1:26" ht="36.75" customHeight="1">
      <c r="A858" s="71" t="s">
        <v>1271</v>
      </c>
      <c r="B858" s="71"/>
      <c r="C858" s="72" t="s">
        <v>41</v>
      </c>
      <c r="D858" s="72"/>
      <c r="E858" s="4" t="s">
        <v>82</v>
      </c>
      <c r="F858" s="5">
        <v>249808</v>
      </c>
      <c r="G858" s="5">
        <v>0</v>
      </c>
      <c r="H858" s="5">
        <v>0</v>
      </c>
      <c r="I858" s="5">
        <v>0</v>
      </c>
      <c r="J858" s="5">
        <v>0</v>
      </c>
      <c r="K858" s="5">
        <v>249808</v>
      </c>
      <c r="L858" s="73">
        <v>0</v>
      </c>
      <c r="M858" s="73"/>
      <c r="N858" s="73">
        <v>0</v>
      </c>
      <c r="O858" s="73"/>
      <c r="P858" s="5">
        <v>0</v>
      </c>
      <c r="Q858" s="5">
        <v>0</v>
      </c>
      <c r="R858" s="74">
        <v>0</v>
      </c>
      <c r="S858" s="74"/>
      <c r="T858" s="5">
        <v>0</v>
      </c>
      <c r="U858" s="5">
        <v>0</v>
      </c>
      <c r="V858" s="5">
        <v>0</v>
      </c>
      <c r="W858" s="5">
        <v>0</v>
      </c>
      <c r="X858" s="5">
        <v>249808</v>
      </c>
      <c r="Y858" s="73">
        <v>0</v>
      </c>
      <c r="Z858" s="73"/>
    </row>
    <row r="859" spans="1:26" ht="21" customHeight="1">
      <c r="A859" s="71" t="s">
        <v>1272</v>
      </c>
      <c r="B859" s="71"/>
      <c r="C859" s="72" t="s">
        <v>41</v>
      </c>
      <c r="D859" s="72"/>
      <c r="E859" s="4" t="s">
        <v>84</v>
      </c>
      <c r="F859" s="5">
        <v>8139664</v>
      </c>
      <c r="G859" s="5">
        <v>0</v>
      </c>
      <c r="H859" s="5">
        <v>0</v>
      </c>
      <c r="I859" s="5">
        <v>0</v>
      </c>
      <c r="J859" s="5">
        <v>0</v>
      </c>
      <c r="K859" s="5">
        <v>8139664</v>
      </c>
      <c r="L859" s="73">
        <v>0</v>
      </c>
      <c r="M859" s="73"/>
      <c r="N859" s="73">
        <v>0</v>
      </c>
      <c r="O859" s="73"/>
      <c r="P859" s="5">
        <v>0</v>
      </c>
      <c r="Q859" s="5">
        <v>0</v>
      </c>
      <c r="R859" s="74">
        <v>0</v>
      </c>
      <c r="S859" s="74"/>
      <c r="T859" s="5">
        <v>0</v>
      </c>
      <c r="U859" s="5">
        <v>0</v>
      </c>
      <c r="V859" s="5">
        <v>0</v>
      </c>
      <c r="W859" s="5">
        <v>0</v>
      </c>
      <c r="X859" s="5">
        <v>8139664</v>
      </c>
      <c r="Y859" s="73">
        <v>0</v>
      </c>
      <c r="Z859" s="73"/>
    </row>
    <row r="860" spans="1:26" ht="21" customHeight="1">
      <c r="A860" s="71" t="s">
        <v>1273</v>
      </c>
      <c r="B860" s="71"/>
      <c r="C860" s="72"/>
      <c r="D860" s="72"/>
      <c r="E860" s="4" t="s">
        <v>86</v>
      </c>
      <c r="F860" s="5">
        <v>161304</v>
      </c>
      <c r="G860" s="5">
        <v>0</v>
      </c>
      <c r="H860" s="5">
        <v>0</v>
      </c>
      <c r="I860" s="5">
        <v>0</v>
      </c>
      <c r="J860" s="5">
        <v>0</v>
      </c>
      <c r="K860" s="5">
        <v>161304</v>
      </c>
      <c r="L860" s="73">
        <v>0</v>
      </c>
      <c r="M860" s="73"/>
      <c r="N860" s="73">
        <v>0</v>
      </c>
      <c r="O860" s="73"/>
      <c r="P860" s="5">
        <v>0</v>
      </c>
      <c r="Q860" s="5">
        <v>0</v>
      </c>
      <c r="R860" s="74">
        <v>0</v>
      </c>
      <c r="S860" s="74"/>
      <c r="T860" s="5">
        <v>0</v>
      </c>
      <c r="U860" s="5">
        <v>0</v>
      </c>
      <c r="V860" s="5">
        <v>0</v>
      </c>
      <c r="W860" s="5">
        <v>0</v>
      </c>
      <c r="X860" s="5">
        <v>161304</v>
      </c>
      <c r="Y860" s="73">
        <v>0</v>
      </c>
      <c r="Z860" s="73"/>
    </row>
    <row r="861" spans="1:26" ht="36.75" customHeight="1">
      <c r="A861" s="71" t="s">
        <v>1274</v>
      </c>
      <c r="B861" s="71"/>
      <c r="C861" s="72" t="s">
        <v>41</v>
      </c>
      <c r="D861" s="72"/>
      <c r="E861" s="4" t="s">
        <v>177</v>
      </c>
      <c r="F861" s="5">
        <v>161304</v>
      </c>
      <c r="G861" s="5">
        <v>0</v>
      </c>
      <c r="H861" s="5">
        <v>0</v>
      </c>
      <c r="I861" s="5">
        <v>0</v>
      </c>
      <c r="J861" s="5">
        <v>0</v>
      </c>
      <c r="K861" s="5">
        <v>161304</v>
      </c>
      <c r="L861" s="73">
        <v>0</v>
      </c>
      <c r="M861" s="73"/>
      <c r="N861" s="73">
        <v>0</v>
      </c>
      <c r="O861" s="73"/>
      <c r="P861" s="5">
        <v>0</v>
      </c>
      <c r="Q861" s="5">
        <v>0</v>
      </c>
      <c r="R861" s="74">
        <v>0</v>
      </c>
      <c r="S861" s="74"/>
      <c r="T861" s="5">
        <v>0</v>
      </c>
      <c r="U861" s="5">
        <v>0</v>
      </c>
      <c r="V861" s="5">
        <v>0</v>
      </c>
      <c r="W861" s="5">
        <v>0</v>
      </c>
      <c r="X861" s="5">
        <v>161304</v>
      </c>
      <c r="Y861" s="73">
        <v>0</v>
      </c>
      <c r="Z861" s="73"/>
    </row>
    <row r="862" spans="1:26" ht="21.75" customHeight="1">
      <c r="A862" s="71" t="s">
        <v>1275</v>
      </c>
      <c r="B862" s="71"/>
      <c r="C862" s="72"/>
      <c r="D862" s="72"/>
      <c r="E862" s="4" t="s">
        <v>90</v>
      </c>
      <c r="F862" s="5">
        <v>3906671160</v>
      </c>
      <c r="G862" s="5">
        <v>0</v>
      </c>
      <c r="H862" s="5">
        <v>0</v>
      </c>
      <c r="I862" s="5">
        <v>0</v>
      </c>
      <c r="J862" s="5">
        <v>0</v>
      </c>
      <c r="K862" s="5">
        <v>3906671160</v>
      </c>
      <c r="L862" s="73">
        <v>0</v>
      </c>
      <c r="M862" s="73"/>
      <c r="N862" s="73">
        <v>0</v>
      </c>
      <c r="O862" s="73"/>
      <c r="P862" s="5">
        <v>0</v>
      </c>
      <c r="Q862" s="5">
        <v>0</v>
      </c>
      <c r="R862" s="74">
        <v>0</v>
      </c>
      <c r="S862" s="74"/>
      <c r="T862" s="5">
        <v>0</v>
      </c>
      <c r="U862" s="5">
        <v>0</v>
      </c>
      <c r="V862" s="5">
        <v>0</v>
      </c>
      <c r="W862" s="5">
        <v>0</v>
      </c>
      <c r="X862" s="5">
        <v>3906671160</v>
      </c>
      <c r="Y862" s="73">
        <v>0</v>
      </c>
      <c r="Z862" s="73"/>
    </row>
    <row r="863" spans="1:26" ht="53.25" customHeight="1">
      <c r="A863" s="71" t="s">
        <v>1276</v>
      </c>
      <c r="B863" s="71"/>
      <c r="C863" s="72"/>
      <c r="D863" s="72"/>
      <c r="E863" s="4" t="s">
        <v>509</v>
      </c>
      <c r="F863" s="5">
        <v>3906671160</v>
      </c>
      <c r="G863" s="5">
        <v>0</v>
      </c>
      <c r="H863" s="5">
        <v>0</v>
      </c>
      <c r="I863" s="5">
        <v>0</v>
      </c>
      <c r="J863" s="5">
        <v>0</v>
      </c>
      <c r="K863" s="5">
        <v>3906671160</v>
      </c>
      <c r="L863" s="73">
        <v>0</v>
      </c>
      <c r="M863" s="73"/>
      <c r="N863" s="73">
        <v>0</v>
      </c>
      <c r="O863" s="73"/>
      <c r="P863" s="5">
        <v>0</v>
      </c>
      <c r="Q863" s="5">
        <v>0</v>
      </c>
      <c r="R863" s="74">
        <v>0</v>
      </c>
      <c r="S863" s="74"/>
      <c r="T863" s="5">
        <v>0</v>
      </c>
      <c r="U863" s="5">
        <v>0</v>
      </c>
      <c r="V863" s="5">
        <v>0</v>
      </c>
      <c r="W863" s="5">
        <v>0</v>
      </c>
      <c r="X863" s="5">
        <v>3906671160</v>
      </c>
      <c r="Y863" s="73">
        <v>0</v>
      </c>
      <c r="Z863" s="73"/>
    </row>
    <row r="864" spans="1:26" ht="21" customHeight="1">
      <c r="A864" s="71" t="s">
        <v>1277</v>
      </c>
      <c r="B864" s="71"/>
      <c r="C864" s="72"/>
      <c r="D864" s="72"/>
      <c r="E864" s="4" t="s">
        <v>1278</v>
      </c>
      <c r="F864" s="5">
        <v>3906671160</v>
      </c>
      <c r="G864" s="5">
        <v>0</v>
      </c>
      <c r="H864" s="5">
        <v>0</v>
      </c>
      <c r="I864" s="5">
        <v>0</v>
      </c>
      <c r="J864" s="5">
        <v>0</v>
      </c>
      <c r="K864" s="5">
        <v>3906671160</v>
      </c>
      <c r="L864" s="73">
        <v>0</v>
      </c>
      <c r="M864" s="73"/>
      <c r="N864" s="73">
        <v>0</v>
      </c>
      <c r="O864" s="73"/>
      <c r="P864" s="5">
        <v>0</v>
      </c>
      <c r="Q864" s="5">
        <v>0</v>
      </c>
      <c r="R864" s="74">
        <v>0</v>
      </c>
      <c r="S864" s="74"/>
      <c r="T864" s="5">
        <v>0</v>
      </c>
      <c r="U864" s="5">
        <v>0</v>
      </c>
      <c r="V864" s="5">
        <v>0</v>
      </c>
      <c r="W864" s="5">
        <v>0</v>
      </c>
      <c r="X864" s="5">
        <v>3906671160</v>
      </c>
      <c r="Y864" s="73">
        <v>0</v>
      </c>
      <c r="Z864" s="73"/>
    </row>
    <row r="865" spans="1:26" ht="21" customHeight="1">
      <c r="A865" s="71" t="s">
        <v>1279</v>
      </c>
      <c r="B865" s="71"/>
      <c r="C865" s="72"/>
      <c r="D865" s="72"/>
      <c r="E865" s="4" t="s">
        <v>1280</v>
      </c>
      <c r="F865" s="5">
        <v>2054396573</v>
      </c>
      <c r="G865" s="5">
        <v>0</v>
      </c>
      <c r="H865" s="5">
        <v>0</v>
      </c>
      <c r="I865" s="5">
        <v>0</v>
      </c>
      <c r="J865" s="5">
        <v>0</v>
      </c>
      <c r="K865" s="5">
        <v>2054396573</v>
      </c>
      <c r="L865" s="73">
        <v>0</v>
      </c>
      <c r="M865" s="73"/>
      <c r="N865" s="73">
        <v>0</v>
      </c>
      <c r="O865" s="73"/>
      <c r="P865" s="5">
        <v>0</v>
      </c>
      <c r="Q865" s="5">
        <v>0</v>
      </c>
      <c r="R865" s="74">
        <v>0</v>
      </c>
      <c r="S865" s="74"/>
      <c r="T865" s="5">
        <v>0</v>
      </c>
      <c r="U865" s="5">
        <v>0</v>
      </c>
      <c r="V865" s="5">
        <v>0</v>
      </c>
      <c r="W865" s="5">
        <v>0</v>
      </c>
      <c r="X865" s="5">
        <v>2054396573</v>
      </c>
      <c r="Y865" s="73">
        <v>0</v>
      </c>
      <c r="Z865" s="73"/>
    </row>
    <row r="866" spans="1:26" ht="21.75" customHeight="1">
      <c r="A866" s="71" t="s">
        <v>1281</v>
      </c>
      <c r="B866" s="71"/>
      <c r="C866" s="72"/>
      <c r="D866" s="72"/>
      <c r="E866" s="4" t="s">
        <v>1282</v>
      </c>
      <c r="F866" s="5">
        <v>2054396573</v>
      </c>
      <c r="G866" s="5">
        <v>0</v>
      </c>
      <c r="H866" s="5">
        <v>0</v>
      </c>
      <c r="I866" s="5">
        <v>0</v>
      </c>
      <c r="J866" s="5">
        <v>0</v>
      </c>
      <c r="K866" s="5">
        <v>2054396573</v>
      </c>
      <c r="L866" s="73">
        <v>0</v>
      </c>
      <c r="M866" s="73"/>
      <c r="N866" s="73">
        <v>0</v>
      </c>
      <c r="O866" s="73"/>
      <c r="P866" s="5">
        <v>0</v>
      </c>
      <c r="Q866" s="5">
        <v>0</v>
      </c>
      <c r="R866" s="74">
        <v>0</v>
      </c>
      <c r="S866" s="74"/>
      <c r="T866" s="5">
        <v>0</v>
      </c>
      <c r="U866" s="5">
        <v>0</v>
      </c>
      <c r="V866" s="5">
        <v>0</v>
      </c>
      <c r="W866" s="5">
        <v>0</v>
      </c>
      <c r="X866" s="5">
        <v>2054396573</v>
      </c>
      <c r="Y866" s="73">
        <v>0</v>
      </c>
      <c r="Z866" s="73"/>
    </row>
    <row r="867" spans="1:26" ht="21" customHeight="1">
      <c r="A867" s="71" t="s">
        <v>1283</v>
      </c>
      <c r="B867" s="71"/>
      <c r="C867" s="72" t="s">
        <v>100</v>
      </c>
      <c r="D867" s="72"/>
      <c r="E867" s="4" t="s">
        <v>1280</v>
      </c>
      <c r="F867" s="5">
        <v>2054396573</v>
      </c>
      <c r="G867" s="5">
        <v>0</v>
      </c>
      <c r="H867" s="5">
        <v>0</v>
      </c>
      <c r="I867" s="5">
        <v>0</v>
      </c>
      <c r="J867" s="5">
        <v>0</v>
      </c>
      <c r="K867" s="5">
        <v>2054396573</v>
      </c>
      <c r="L867" s="73">
        <v>0</v>
      </c>
      <c r="M867" s="73"/>
      <c r="N867" s="73">
        <v>0</v>
      </c>
      <c r="O867" s="73"/>
      <c r="P867" s="5">
        <v>0</v>
      </c>
      <c r="Q867" s="5">
        <v>0</v>
      </c>
      <c r="R867" s="74">
        <v>0</v>
      </c>
      <c r="S867" s="74"/>
      <c r="T867" s="5">
        <v>0</v>
      </c>
      <c r="U867" s="5">
        <v>0</v>
      </c>
      <c r="V867" s="5">
        <v>0</v>
      </c>
      <c r="W867" s="5">
        <v>0</v>
      </c>
      <c r="X867" s="5">
        <v>2054396573</v>
      </c>
      <c r="Y867" s="73">
        <v>0</v>
      </c>
      <c r="Z867" s="73"/>
    </row>
    <row r="868" spans="1:26" ht="27.75" customHeight="1">
      <c r="A868" s="71" t="s">
        <v>1284</v>
      </c>
      <c r="B868" s="71"/>
      <c r="C868" s="72"/>
      <c r="D868" s="72"/>
      <c r="E868" s="4" t="s">
        <v>1285</v>
      </c>
      <c r="F868" s="5">
        <v>1852274587</v>
      </c>
      <c r="G868" s="5">
        <v>0</v>
      </c>
      <c r="H868" s="5">
        <v>0</v>
      </c>
      <c r="I868" s="5">
        <v>0</v>
      </c>
      <c r="J868" s="5">
        <v>0</v>
      </c>
      <c r="K868" s="5">
        <v>1852274587</v>
      </c>
      <c r="L868" s="73">
        <v>0</v>
      </c>
      <c r="M868" s="73"/>
      <c r="N868" s="73">
        <v>0</v>
      </c>
      <c r="O868" s="73"/>
      <c r="P868" s="5">
        <v>0</v>
      </c>
      <c r="Q868" s="5">
        <v>0</v>
      </c>
      <c r="R868" s="74">
        <v>0</v>
      </c>
      <c r="S868" s="74"/>
      <c r="T868" s="5">
        <v>0</v>
      </c>
      <c r="U868" s="5">
        <v>0</v>
      </c>
      <c r="V868" s="5">
        <v>0</v>
      </c>
      <c r="W868" s="5">
        <v>0</v>
      </c>
      <c r="X868" s="5">
        <v>1852274587</v>
      </c>
      <c r="Y868" s="73">
        <v>0</v>
      </c>
      <c r="Z868" s="73"/>
    </row>
    <row r="869" spans="1:26" ht="28.5" customHeight="1">
      <c r="A869" s="71" t="s">
        <v>1286</v>
      </c>
      <c r="B869" s="71"/>
      <c r="C869" s="72"/>
      <c r="D869" s="72"/>
      <c r="E869" s="4" t="s">
        <v>1285</v>
      </c>
      <c r="F869" s="5">
        <v>1852274587</v>
      </c>
      <c r="G869" s="5">
        <v>0</v>
      </c>
      <c r="H869" s="5">
        <v>0</v>
      </c>
      <c r="I869" s="5">
        <v>0</v>
      </c>
      <c r="J869" s="5">
        <v>0</v>
      </c>
      <c r="K869" s="5">
        <v>1852274587</v>
      </c>
      <c r="L869" s="73">
        <v>0</v>
      </c>
      <c r="M869" s="73"/>
      <c r="N869" s="73">
        <v>0</v>
      </c>
      <c r="O869" s="73"/>
      <c r="P869" s="5">
        <v>0</v>
      </c>
      <c r="Q869" s="5">
        <v>0</v>
      </c>
      <c r="R869" s="74">
        <v>0</v>
      </c>
      <c r="S869" s="74"/>
      <c r="T869" s="5">
        <v>0</v>
      </c>
      <c r="U869" s="5">
        <v>0</v>
      </c>
      <c r="V869" s="5">
        <v>0</v>
      </c>
      <c r="W869" s="5">
        <v>0</v>
      </c>
      <c r="X869" s="5">
        <v>1852274587</v>
      </c>
      <c r="Y869" s="73">
        <v>0</v>
      </c>
      <c r="Z869" s="73"/>
    </row>
    <row r="870" spans="1:26" ht="28.5" customHeight="1">
      <c r="A870" s="71" t="s">
        <v>1287</v>
      </c>
      <c r="B870" s="71"/>
      <c r="C870" s="72" t="s">
        <v>100</v>
      </c>
      <c r="D870" s="72"/>
      <c r="E870" s="4" t="s">
        <v>1288</v>
      </c>
      <c r="F870" s="5">
        <v>1026541301</v>
      </c>
      <c r="G870" s="5">
        <v>0</v>
      </c>
      <c r="H870" s="5">
        <v>0</v>
      </c>
      <c r="I870" s="5">
        <v>0</v>
      </c>
      <c r="J870" s="5">
        <v>0</v>
      </c>
      <c r="K870" s="5">
        <v>1026541301</v>
      </c>
      <c r="L870" s="73">
        <v>0</v>
      </c>
      <c r="M870" s="73"/>
      <c r="N870" s="73">
        <v>0</v>
      </c>
      <c r="O870" s="73"/>
      <c r="P870" s="5">
        <v>0</v>
      </c>
      <c r="Q870" s="5">
        <v>0</v>
      </c>
      <c r="R870" s="74">
        <v>0</v>
      </c>
      <c r="S870" s="74"/>
      <c r="T870" s="5">
        <v>0</v>
      </c>
      <c r="U870" s="5">
        <v>0</v>
      </c>
      <c r="V870" s="5">
        <v>0</v>
      </c>
      <c r="W870" s="5">
        <v>0</v>
      </c>
      <c r="X870" s="5">
        <v>1026541301</v>
      </c>
      <c r="Y870" s="73">
        <v>0</v>
      </c>
      <c r="Z870" s="73"/>
    </row>
    <row r="871" spans="1:26" ht="28.5" customHeight="1">
      <c r="A871" s="71" t="s">
        <v>1289</v>
      </c>
      <c r="B871" s="71"/>
      <c r="C871" s="72" t="s">
        <v>100</v>
      </c>
      <c r="D871" s="72"/>
      <c r="E871" s="4" t="s">
        <v>1288</v>
      </c>
      <c r="F871" s="5">
        <v>825733286</v>
      </c>
      <c r="G871" s="5">
        <v>0</v>
      </c>
      <c r="H871" s="5">
        <v>0</v>
      </c>
      <c r="I871" s="5">
        <v>0</v>
      </c>
      <c r="J871" s="5">
        <v>0</v>
      </c>
      <c r="K871" s="5">
        <v>825733286</v>
      </c>
      <c r="L871" s="73">
        <v>0</v>
      </c>
      <c r="M871" s="73"/>
      <c r="N871" s="73">
        <v>0</v>
      </c>
      <c r="O871" s="73"/>
      <c r="P871" s="5">
        <v>0</v>
      </c>
      <c r="Q871" s="5">
        <v>0</v>
      </c>
      <c r="R871" s="74">
        <v>0</v>
      </c>
      <c r="S871" s="74"/>
      <c r="T871" s="5">
        <v>0</v>
      </c>
      <c r="U871" s="5">
        <v>0</v>
      </c>
      <c r="V871" s="5">
        <v>0</v>
      </c>
      <c r="W871" s="5">
        <v>0</v>
      </c>
      <c r="X871" s="5">
        <v>825733286</v>
      </c>
      <c r="Y871" s="73">
        <v>0</v>
      </c>
      <c r="Z871" s="73"/>
    </row>
    <row r="872" spans="1:26" ht="21" customHeight="1">
      <c r="A872" s="71" t="s">
        <v>1290</v>
      </c>
      <c r="B872" s="71"/>
      <c r="C872" s="72"/>
      <c r="D872" s="72"/>
      <c r="E872" s="4" t="s">
        <v>1291</v>
      </c>
      <c r="F872" s="5">
        <v>4313916022</v>
      </c>
      <c r="G872" s="5">
        <v>0</v>
      </c>
      <c r="H872" s="5">
        <v>0</v>
      </c>
      <c r="I872" s="5">
        <v>86369956</v>
      </c>
      <c r="J872" s="5">
        <v>86369956</v>
      </c>
      <c r="K872" s="5">
        <v>4313916022</v>
      </c>
      <c r="L872" s="73">
        <v>1524097409</v>
      </c>
      <c r="M872" s="73"/>
      <c r="N872" s="73">
        <v>0</v>
      </c>
      <c r="O872" s="73"/>
      <c r="P872" s="5">
        <v>1238103606</v>
      </c>
      <c r="Q872" s="5">
        <v>1238103606</v>
      </c>
      <c r="R872" s="74">
        <v>28.700225031872446</v>
      </c>
      <c r="S872" s="74"/>
      <c r="T872" s="5">
        <v>250626517</v>
      </c>
      <c r="U872" s="5">
        <v>0</v>
      </c>
      <c r="V872" s="5">
        <v>238710217</v>
      </c>
      <c r="W872" s="5">
        <v>238710217</v>
      </c>
      <c r="X872" s="5">
        <v>2789818613</v>
      </c>
      <c r="Y872" s="73">
        <v>11916300</v>
      </c>
      <c r="Z872" s="73"/>
    </row>
    <row r="873" spans="1:26" ht="21" customHeight="1">
      <c r="A873" s="71" t="s">
        <v>1292</v>
      </c>
      <c r="B873" s="71"/>
      <c r="C873" s="72"/>
      <c r="D873" s="72"/>
      <c r="E873" s="4" t="s">
        <v>31</v>
      </c>
      <c r="F873" s="5">
        <v>4313916022</v>
      </c>
      <c r="G873" s="5">
        <v>0</v>
      </c>
      <c r="H873" s="5">
        <v>0</v>
      </c>
      <c r="I873" s="5">
        <v>86369956</v>
      </c>
      <c r="J873" s="5">
        <v>86369956</v>
      </c>
      <c r="K873" s="5">
        <v>4313916022</v>
      </c>
      <c r="L873" s="73">
        <v>1524097409</v>
      </c>
      <c r="M873" s="73"/>
      <c r="N873" s="73">
        <v>0</v>
      </c>
      <c r="O873" s="73"/>
      <c r="P873" s="5">
        <v>1238103606</v>
      </c>
      <c r="Q873" s="5">
        <v>1238103606</v>
      </c>
      <c r="R873" s="74">
        <v>28.700225031872446</v>
      </c>
      <c r="S873" s="74"/>
      <c r="T873" s="5">
        <v>250626517</v>
      </c>
      <c r="U873" s="5">
        <v>0</v>
      </c>
      <c r="V873" s="5">
        <v>238710217</v>
      </c>
      <c r="W873" s="5">
        <v>238710217</v>
      </c>
      <c r="X873" s="5">
        <v>2789818613</v>
      </c>
      <c r="Y873" s="73">
        <v>11916300</v>
      </c>
      <c r="Z873" s="73"/>
    </row>
    <row r="874" spans="1:26" ht="21" customHeight="1">
      <c r="A874" s="71" t="s">
        <v>1293</v>
      </c>
      <c r="B874" s="71"/>
      <c r="C874" s="72"/>
      <c r="D874" s="72"/>
      <c r="E874" s="4" t="s">
        <v>33</v>
      </c>
      <c r="F874" s="5">
        <v>4313916022</v>
      </c>
      <c r="G874" s="5">
        <v>0</v>
      </c>
      <c r="H874" s="5">
        <v>0</v>
      </c>
      <c r="I874" s="5">
        <v>25089372</v>
      </c>
      <c r="J874" s="5">
        <v>86369956</v>
      </c>
      <c r="K874" s="5">
        <v>4252635438</v>
      </c>
      <c r="L874" s="73">
        <v>1462816825</v>
      </c>
      <c r="M874" s="73"/>
      <c r="N874" s="73">
        <v>0</v>
      </c>
      <c r="O874" s="73"/>
      <c r="P874" s="5">
        <v>1176823022</v>
      </c>
      <c r="Q874" s="5">
        <v>1176823022</v>
      </c>
      <c r="R874" s="74">
        <v>27.672793474943525</v>
      </c>
      <c r="S874" s="74"/>
      <c r="T874" s="5">
        <v>250626517</v>
      </c>
      <c r="U874" s="5">
        <v>0</v>
      </c>
      <c r="V874" s="5">
        <v>238710217</v>
      </c>
      <c r="W874" s="5">
        <v>238710217</v>
      </c>
      <c r="X874" s="5">
        <v>2789818613</v>
      </c>
      <c r="Y874" s="73">
        <v>11916300</v>
      </c>
      <c r="Z874" s="73"/>
    </row>
    <row r="875" spans="1:26" ht="21" customHeight="1">
      <c r="A875" s="71" t="s">
        <v>1294</v>
      </c>
      <c r="B875" s="71"/>
      <c r="C875" s="72"/>
      <c r="D875" s="72"/>
      <c r="E875" s="4" t="s">
        <v>35</v>
      </c>
      <c r="F875" s="5">
        <v>4102416022</v>
      </c>
      <c r="G875" s="5">
        <v>0</v>
      </c>
      <c r="H875" s="5">
        <v>0</v>
      </c>
      <c r="I875" s="5">
        <v>25089372</v>
      </c>
      <c r="J875" s="5">
        <v>86369956</v>
      </c>
      <c r="K875" s="5">
        <v>4041135438</v>
      </c>
      <c r="L875" s="73">
        <v>1459746592</v>
      </c>
      <c r="M875" s="73"/>
      <c r="N875" s="73">
        <v>0</v>
      </c>
      <c r="O875" s="73"/>
      <c r="P875" s="5">
        <v>1173752789</v>
      </c>
      <c r="Q875" s="5">
        <v>1173752789</v>
      </c>
      <c r="R875" s="74">
        <v>29.045123753162365</v>
      </c>
      <c r="S875" s="74"/>
      <c r="T875" s="5">
        <v>247556284</v>
      </c>
      <c r="U875" s="5">
        <v>0</v>
      </c>
      <c r="V875" s="5">
        <v>235639984</v>
      </c>
      <c r="W875" s="5">
        <v>235639984</v>
      </c>
      <c r="X875" s="5">
        <v>2581388846</v>
      </c>
      <c r="Y875" s="73">
        <v>11916300</v>
      </c>
      <c r="Z875" s="73"/>
    </row>
    <row r="876" spans="1:26" ht="21" customHeight="1">
      <c r="A876" s="71" t="s">
        <v>1295</v>
      </c>
      <c r="B876" s="71"/>
      <c r="C876" s="72"/>
      <c r="D876" s="72"/>
      <c r="E876" s="4" t="s">
        <v>37</v>
      </c>
      <c r="F876" s="5">
        <v>3705600000</v>
      </c>
      <c r="G876" s="5">
        <v>0</v>
      </c>
      <c r="H876" s="5">
        <v>0</v>
      </c>
      <c r="I876" s="5">
        <v>25089372</v>
      </c>
      <c r="J876" s="5">
        <v>0</v>
      </c>
      <c r="K876" s="5">
        <v>3730689372</v>
      </c>
      <c r="L876" s="73">
        <v>1405741992</v>
      </c>
      <c r="M876" s="73"/>
      <c r="N876" s="73">
        <v>0</v>
      </c>
      <c r="O876" s="73"/>
      <c r="P876" s="5">
        <v>1157084589</v>
      </c>
      <c r="Q876" s="5">
        <v>1157084589</v>
      </c>
      <c r="R876" s="74">
        <v>31.015302364337394</v>
      </c>
      <c r="S876" s="74"/>
      <c r="T876" s="5">
        <v>247556284</v>
      </c>
      <c r="U876" s="5">
        <v>0</v>
      </c>
      <c r="V876" s="5">
        <v>235639984</v>
      </c>
      <c r="W876" s="5">
        <v>235639984</v>
      </c>
      <c r="X876" s="5">
        <v>2324947380</v>
      </c>
      <c r="Y876" s="73">
        <v>11916300</v>
      </c>
      <c r="Z876" s="73"/>
    </row>
    <row r="877" spans="1:26" ht="36.75" customHeight="1">
      <c r="A877" s="71" t="s">
        <v>1296</v>
      </c>
      <c r="B877" s="71"/>
      <c r="C877" s="72"/>
      <c r="D877" s="72"/>
      <c r="E877" s="4" t="s">
        <v>39</v>
      </c>
      <c r="F877" s="5">
        <v>793100000</v>
      </c>
      <c r="G877" s="5">
        <v>0</v>
      </c>
      <c r="H877" s="5">
        <v>0</v>
      </c>
      <c r="I877" s="5">
        <v>0</v>
      </c>
      <c r="J877" s="5">
        <v>0</v>
      </c>
      <c r="K877" s="5">
        <v>793100000</v>
      </c>
      <c r="L877" s="73">
        <v>40557570</v>
      </c>
      <c r="M877" s="73"/>
      <c r="N877" s="73">
        <v>0</v>
      </c>
      <c r="O877" s="73"/>
      <c r="P877" s="5">
        <v>40557570</v>
      </c>
      <c r="Q877" s="5">
        <v>40557570</v>
      </c>
      <c r="R877" s="74">
        <v>5.113802799142605</v>
      </c>
      <c r="S877" s="74"/>
      <c r="T877" s="5">
        <v>40557570</v>
      </c>
      <c r="U877" s="5">
        <v>0</v>
      </c>
      <c r="V877" s="5">
        <v>40557570</v>
      </c>
      <c r="W877" s="5">
        <v>40557570</v>
      </c>
      <c r="X877" s="5">
        <v>752542430</v>
      </c>
      <c r="Y877" s="73">
        <v>0</v>
      </c>
      <c r="Z877" s="73"/>
    </row>
    <row r="878" spans="1:26" ht="21.75" customHeight="1">
      <c r="A878" s="71" t="s">
        <v>1297</v>
      </c>
      <c r="B878" s="71"/>
      <c r="C878" s="72" t="s">
        <v>41</v>
      </c>
      <c r="D878" s="72"/>
      <c r="E878" s="4" t="s">
        <v>42</v>
      </c>
      <c r="F878" s="5">
        <v>607000000</v>
      </c>
      <c r="G878" s="5">
        <v>0</v>
      </c>
      <c r="H878" s="5">
        <v>0</v>
      </c>
      <c r="I878" s="5">
        <v>0</v>
      </c>
      <c r="J878" s="5">
        <v>0</v>
      </c>
      <c r="K878" s="5">
        <v>607000000</v>
      </c>
      <c r="L878" s="73">
        <v>38302956</v>
      </c>
      <c r="M878" s="73"/>
      <c r="N878" s="73">
        <v>0</v>
      </c>
      <c r="O878" s="73"/>
      <c r="P878" s="5">
        <v>38302956</v>
      </c>
      <c r="Q878" s="5">
        <v>38302956</v>
      </c>
      <c r="R878" s="74">
        <v>6.310206919275124</v>
      </c>
      <c r="S878" s="74"/>
      <c r="T878" s="5">
        <v>38302956</v>
      </c>
      <c r="U878" s="5">
        <v>0</v>
      </c>
      <c r="V878" s="5">
        <v>38302956</v>
      </c>
      <c r="W878" s="5">
        <v>38302956</v>
      </c>
      <c r="X878" s="5">
        <v>568697044</v>
      </c>
      <c r="Y878" s="73">
        <v>0</v>
      </c>
      <c r="Z878" s="73"/>
    </row>
    <row r="879" spans="1:26" ht="21" customHeight="1">
      <c r="A879" s="71" t="s">
        <v>1298</v>
      </c>
      <c r="B879" s="71"/>
      <c r="C879" s="72" t="s">
        <v>41</v>
      </c>
      <c r="D879" s="72"/>
      <c r="E879" s="4" t="s">
        <v>44</v>
      </c>
      <c r="F879" s="5">
        <v>8000000</v>
      </c>
      <c r="G879" s="5">
        <v>0</v>
      </c>
      <c r="H879" s="5">
        <v>0</v>
      </c>
      <c r="I879" s="5">
        <v>0</v>
      </c>
      <c r="J879" s="5">
        <v>0</v>
      </c>
      <c r="K879" s="5">
        <v>8000000</v>
      </c>
      <c r="L879" s="73">
        <v>1275507</v>
      </c>
      <c r="M879" s="73"/>
      <c r="N879" s="73">
        <v>0</v>
      </c>
      <c r="O879" s="73"/>
      <c r="P879" s="5">
        <v>1275507</v>
      </c>
      <c r="Q879" s="5">
        <v>1275507</v>
      </c>
      <c r="R879" s="74">
        <v>15.9438375</v>
      </c>
      <c r="S879" s="74"/>
      <c r="T879" s="5">
        <v>1275507</v>
      </c>
      <c r="U879" s="5">
        <v>0</v>
      </c>
      <c r="V879" s="5">
        <v>1275507</v>
      </c>
      <c r="W879" s="5">
        <v>1275507</v>
      </c>
      <c r="X879" s="5">
        <v>6724493</v>
      </c>
      <c r="Y879" s="73">
        <v>0</v>
      </c>
      <c r="Z879" s="73"/>
    </row>
    <row r="880" spans="1:26" ht="21" customHeight="1">
      <c r="A880" s="71" t="s">
        <v>1299</v>
      </c>
      <c r="B880" s="71"/>
      <c r="C880" s="72" t="s">
        <v>41</v>
      </c>
      <c r="D880" s="72"/>
      <c r="E880" s="4" t="s">
        <v>46</v>
      </c>
      <c r="F880" s="5">
        <v>36000000</v>
      </c>
      <c r="G880" s="5">
        <v>0</v>
      </c>
      <c r="H880" s="5">
        <v>0</v>
      </c>
      <c r="I880" s="5">
        <v>0</v>
      </c>
      <c r="J880" s="5">
        <v>0</v>
      </c>
      <c r="K880" s="5">
        <v>36000000</v>
      </c>
      <c r="L880" s="73">
        <v>0</v>
      </c>
      <c r="M880" s="73"/>
      <c r="N880" s="73">
        <v>0</v>
      </c>
      <c r="O880" s="73"/>
      <c r="P880" s="5">
        <v>0</v>
      </c>
      <c r="Q880" s="5">
        <v>0</v>
      </c>
      <c r="R880" s="74">
        <v>0</v>
      </c>
      <c r="S880" s="74"/>
      <c r="T880" s="5">
        <v>0</v>
      </c>
      <c r="U880" s="5">
        <v>0</v>
      </c>
      <c r="V880" s="5">
        <v>0</v>
      </c>
      <c r="W880" s="5">
        <v>0</v>
      </c>
      <c r="X880" s="5">
        <v>36000000</v>
      </c>
      <c r="Y880" s="73">
        <v>0</v>
      </c>
      <c r="Z880" s="73"/>
    </row>
    <row r="881" spans="1:26" ht="21" customHeight="1">
      <c r="A881" s="71" t="s">
        <v>1300</v>
      </c>
      <c r="B881" s="71"/>
      <c r="C881" s="72" t="s">
        <v>41</v>
      </c>
      <c r="D881" s="72"/>
      <c r="E881" s="4" t="s">
        <v>48</v>
      </c>
      <c r="F881" s="5">
        <v>58000000</v>
      </c>
      <c r="G881" s="5">
        <v>0</v>
      </c>
      <c r="H881" s="5">
        <v>0</v>
      </c>
      <c r="I881" s="5">
        <v>0</v>
      </c>
      <c r="J881" s="5">
        <v>0</v>
      </c>
      <c r="K881" s="5">
        <v>58000000</v>
      </c>
      <c r="L881" s="73">
        <v>0</v>
      </c>
      <c r="M881" s="73"/>
      <c r="N881" s="73">
        <v>0</v>
      </c>
      <c r="O881" s="73"/>
      <c r="P881" s="5">
        <v>0</v>
      </c>
      <c r="Q881" s="5">
        <v>0</v>
      </c>
      <c r="R881" s="74">
        <v>0</v>
      </c>
      <c r="S881" s="74"/>
      <c r="T881" s="5">
        <v>0</v>
      </c>
      <c r="U881" s="5">
        <v>0</v>
      </c>
      <c r="V881" s="5">
        <v>0</v>
      </c>
      <c r="W881" s="5">
        <v>0</v>
      </c>
      <c r="X881" s="5">
        <v>58000000</v>
      </c>
      <c r="Y881" s="73">
        <v>0</v>
      </c>
      <c r="Z881" s="73"/>
    </row>
    <row r="882" spans="1:26" ht="21" customHeight="1">
      <c r="A882" s="71" t="s">
        <v>1301</v>
      </c>
      <c r="B882" s="71"/>
      <c r="C882" s="72" t="s">
        <v>41</v>
      </c>
      <c r="D882" s="72"/>
      <c r="E882" s="4" t="s">
        <v>50</v>
      </c>
      <c r="F882" s="5">
        <v>36000000</v>
      </c>
      <c r="G882" s="5">
        <v>0</v>
      </c>
      <c r="H882" s="5">
        <v>0</v>
      </c>
      <c r="I882" s="5">
        <v>0</v>
      </c>
      <c r="J882" s="5">
        <v>0</v>
      </c>
      <c r="K882" s="5">
        <v>36000000</v>
      </c>
      <c r="L882" s="73">
        <v>0</v>
      </c>
      <c r="M882" s="73"/>
      <c r="N882" s="73">
        <v>0</v>
      </c>
      <c r="O882" s="73"/>
      <c r="P882" s="5">
        <v>0</v>
      </c>
      <c r="Q882" s="5">
        <v>0</v>
      </c>
      <c r="R882" s="74">
        <v>0</v>
      </c>
      <c r="S882" s="74"/>
      <c r="T882" s="5">
        <v>0</v>
      </c>
      <c r="U882" s="5">
        <v>0</v>
      </c>
      <c r="V882" s="5">
        <v>0</v>
      </c>
      <c r="W882" s="5">
        <v>0</v>
      </c>
      <c r="X882" s="5">
        <v>36000000</v>
      </c>
      <c r="Y882" s="73">
        <v>0</v>
      </c>
      <c r="Z882" s="73"/>
    </row>
    <row r="883" spans="1:26" ht="21" customHeight="1">
      <c r="A883" s="71" t="s">
        <v>1302</v>
      </c>
      <c r="B883" s="71"/>
      <c r="C883" s="72" t="s">
        <v>41</v>
      </c>
      <c r="D883" s="72"/>
      <c r="E883" s="4" t="s">
        <v>52</v>
      </c>
      <c r="F883" s="5">
        <v>1500000</v>
      </c>
      <c r="G883" s="5">
        <v>0</v>
      </c>
      <c r="H883" s="5">
        <v>0</v>
      </c>
      <c r="I883" s="5">
        <v>0</v>
      </c>
      <c r="J883" s="5">
        <v>0</v>
      </c>
      <c r="K883" s="5">
        <v>1500000</v>
      </c>
      <c r="L883" s="73">
        <v>106282</v>
      </c>
      <c r="M883" s="73"/>
      <c r="N883" s="73">
        <v>0</v>
      </c>
      <c r="O883" s="73"/>
      <c r="P883" s="5">
        <v>106282</v>
      </c>
      <c r="Q883" s="5">
        <v>106282</v>
      </c>
      <c r="R883" s="74">
        <v>7.085466666666667</v>
      </c>
      <c r="S883" s="74"/>
      <c r="T883" s="5">
        <v>106282</v>
      </c>
      <c r="U883" s="5">
        <v>0</v>
      </c>
      <c r="V883" s="5">
        <v>106282</v>
      </c>
      <c r="W883" s="5">
        <v>106282</v>
      </c>
      <c r="X883" s="5">
        <v>1393718</v>
      </c>
      <c r="Y883" s="73">
        <v>0</v>
      </c>
      <c r="Z883" s="73"/>
    </row>
    <row r="884" spans="1:26" ht="28.5" customHeight="1">
      <c r="A884" s="71" t="s">
        <v>1303</v>
      </c>
      <c r="B884" s="71"/>
      <c r="C884" s="72" t="s">
        <v>41</v>
      </c>
      <c r="D884" s="72"/>
      <c r="E884" s="4" t="s">
        <v>1304</v>
      </c>
      <c r="F884" s="5">
        <v>19000000</v>
      </c>
      <c r="G884" s="5">
        <v>0</v>
      </c>
      <c r="H884" s="5">
        <v>0</v>
      </c>
      <c r="I884" s="5">
        <v>0</v>
      </c>
      <c r="J884" s="5">
        <v>0</v>
      </c>
      <c r="K884" s="5">
        <v>19000000</v>
      </c>
      <c r="L884" s="73">
        <v>807850</v>
      </c>
      <c r="M884" s="73"/>
      <c r="N884" s="73">
        <v>0</v>
      </c>
      <c r="O884" s="73"/>
      <c r="P884" s="5">
        <v>807850</v>
      </c>
      <c r="Q884" s="5">
        <v>807850</v>
      </c>
      <c r="R884" s="74">
        <v>4.251842105263158</v>
      </c>
      <c r="S884" s="74"/>
      <c r="T884" s="5">
        <v>807850</v>
      </c>
      <c r="U884" s="5">
        <v>0</v>
      </c>
      <c r="V884" s="5">
        <v>807850</v>
      </c>
      <c r="W884" s="5">
        <v>807850</v>
      </c>
      <c r="X884" s="5">
        <v>18192150</v>
      </c>
      <c r="Y884" s="73">
        <v>0</v>
      </c>
      <c r="Z884" s="73"/>
    </row>
    <row r="885" spans="1:26" ht="21" customHeight="1">
      <c r="A885" s="71" t="s">
        <v>1305</v>
      </c>
      <c r="B885" s="71"/>
      <c r="C885" s="72" t="s">
        <v>41</v>
      </c>
      <c r="D885" s="72"/>
      <c r="E885" s="4" t="s">
        <v>54</v>
      </c>
      <c r="F885" s="5">
        <v>26000000</v>
      </c>
      <c r="G885" s="5">
        <v>0</v>
      </c>
      <c r="H885" s="5">
        <v>0</v>
      </c>
      <c r="I885" s="5">
        <v>0</v>
      </c>
      <c r="J885" s="5">
        <v>0</v>
      </c>
      <c r="K885" s="5">
        <v>26000000</v>
      </c>
      <c r="L885" s="73">
        <v>0</v>
      </c>
      <c r="M885" s="73"/>
      <c r="N885" s="73">
        <v>0</v>
      </c>
      <c r="O885" s="73"/>
      <c r="P885" s="5">
        <v>0</v>
      </c>
      <c r="Q885" s="5">
        <v>0</v>
      </c>
      <c r="R885" s="74">
        <v>0</v>
      </c>
      <c r="S885" s="74"/>
      <c r="T885" s="5">
        <v>0</v>
      </c>
      <c r="U885" s="5">
        <v>0</v>
      </c>
      <c r="V885" s="5">
        <v>0</v>
      </c>
      <c r="W885" s="5">
        <v>0</v>
      </c>
      <c r="X885" s="5">
        <v>26000000</v>
      </c>
      <c r="Y885" s="73">
        <v>0</v>
      </c>
      <c r="Z885" s="73"/>
    </row>
    <row r="886" spans="1:26" ht="21" customHeight="1">
      <c r="A886" s="71" t="s">
        <v>1306</v>
      </c>
      <c r="B886" s="71"/>
      <c r="C886" s="72" t="s">
        <v>41</v>
      </c>
      <c r="D886" s="72"/>
      <c r="E886" s="4" t="s">
        <v>56</v>
      </c>
      <c r="F886" s="5">
        <v>1600000</v>
      </c>
      <c r="G886" s="5">
        <v>0</v>
      </c>
      <c r="H886" s="5">
        <v>0</v>
      </c>
      <c r="I886" s="5">
        <v>0</v>
      </c>
      <c r="J886" s="5">
        <v>0</v>
      </c>
      <c r="K886" s="5">
        <v>1600000</v>
      </c>
      <c r="L886" s="73">
        <v>64975</v>
      </c>
      <c r="M886" s="73"/>
      <c r="N886" s="73">
        <v>0</v>
      </c>
      <c r="O886" s="73"/>
      <c r="P886" s="5">
        <v>64975</v>
      </c>
      <c r="Q886" s="5">
        <v>64975</v>
      </c>
      <c r="R886" s="74">
        <v>4.0609375</v>
      </c>
      <c r="S886" s="74"/>
      <c r="T886" s="5">
        <v>64975</v>
      </c>
      <c r="U886" s="5">
        <v>0</v>
      </c>
      <c r="V886" s="5">
        <v>64975</v>
      </c>
      <c r="W886" s="5">
        <v>64975</v>
      </c>
      <c r="X886" s="5">
        <v>1535025</v>
      </c>
      <c r="Y886" s="73">
        <v>0</v>
      </c>
      <c r="Z886" s="73"/>
    </row>
    <row r="887" spans="1:26" ht="28.5" customHeight="1">
      <c r="A887" s="71" t="s">
        <v>1307</v>
      </c>
      <c r="B887" s="71"/>
      <c r="C887" s="72"/>
      <c r="D887" s="72"/>
      <c r="E887" s="4" t="s">
        <v>360</v>
      </c>
      <c r="F887" s="5">
        <v>1417000000</v>
      </c>
      <c r="G887" s="5">
        <v>0</v>
      </c>
      <c r="H887" s="5">
        <v>0</v>
      </c>
      <c r="I887" s="5">
        <v>0</v>
      </c>
      <c r="J887" s="5">
        <v>0</v>
      </c>
      <c r="K887" s="5">
        <v>1417000000</v>
      </c>
      <c r="L887" s="73">
        <v>372064550</v>
      </c>
      <c r="M887" s="73"/>
      <c r="N887" s="73">
        <v>0</v>
      </c>
      <c r="O887" s="73"/>
      <c r="P887" s="5">
        <v>182968214</v>
      </c>
      <c r="Q887" s="5">
        <v>182968214</v>
      </c>
      <c r="R887" s="74">
        <v>12.912365137614678</v>
      </c>
      <c r="S887" s="74"/>
      <c r="T887" s="5">
        <v>182968214</v>
      </c>
      <c r="U887" s="5">
        <v>0</v>
      </c>
      <c r="V887" s="5">
        <v>182968214</v>
      </c>
      <c r="W887" s="5">
        <v>182968214</v>
      </c>
      <c r="X887" s="5">
        <v>1044935450</v>
      </c>
      <c r="Y887" s="73">
        <v>0</v>
      </c>
      <c r="Z887" s="73"/>
    </row>
    <row r="888" spans="1:26" ht="21" customHeight="1">
      <c r="A888" s="71" t="s">
        <v>1308</v>
      </c>
      <c r="B888" s="71"/>
      <c r="C888" s="72" t="s">
        <v>41</v>
      </c>
      <c r="D888" s="72"/>
      <c r="E888" s="4" t="s">
        <v>1309</v>
      </c>
      <c r="F888" s="5">
        <v>1417000000</v>
      </c>
      <c r="G888" s="5">
        <v>0</v>
      </c>
      <c r="H888" s="5">
        <v>0</v>
      </c>
      <c r="I888" s="5">
        <v>0</v>
      </c>
      <c r="J888" s="5">
        <v>0</v>
      </c>
      <c r="K888" s="5">
        <v>1417000000</v>
      </c>
      <c r="L888" s="73">
        <v>372064550</v>
      </c>
      <c r="M888" s="73"/>
      <c r="N888" s="73">
        <v>0</v>
      </c>
      <c r="O888" s="73"/>
      <c r="P888" s="5">
        <v>182968214</v>
      </c>
      <c r="Q888" s="5">
        <v>182968214</v>
      </c>
      <c r="R888" s="74">
        <v>12.912365137614678</v>
      </c>
      <c r="S888" s="74"/>
      <c r="T888" s="5">
        <v>182968214</v>
      </c>
      <c r="U888" s="5">
        <v>0</v>
      </c>
      <c r="V888" s="5">
        <v>182968214</v>
      </c>
      <c r="W888" s="5">
        <v>182968214</v>
      </c>
      <c r="X888" s="5">
        <v>1044935450</v>
      </c>
      <c r="Y888" s="73">
        <v>0</v>
      </c>
      <c r="Z888" s="73"/>
    </row>
    <row r="889" spans="1:26" ht="36.75" customHeight="1">
      <c r="A889" s="71" t="s">
        <v>1310</v>
      </c>
      <c r="B889" s="71"/>
      <c r="C889" s="72"/>
      <c r="D889" s="72"/>
      <c r="E889" s="4" t="s">
        <v>368</v>
      </c>
      <c r="F889" s="5">
        <v>307500000</v>
      </c>
      <c r="G889" s="5">
        <v>0</v>
      </c>
      <c r="H889" s="5">
        <v>0</v>
      </c>
      <c r="I889" s="5">
        <v>0</v>
      </c>
      <c r="J889" s="5">
        <v>0</v>
      </c>
      <c r="K889" s="5">
        <v>307500000</v>
      </c>
      <c r="L889" s="73">
        <v>22008700</v>
      </c>
      <c r="M889" s="73"/>
      <c r="N889" s="73">
        <v>0</v>
      </c>
      <c r="O889" s="73"/>
      <c r="P889" s="5">
        <v>22008700</v>
      </c>
      <c r="Q889" s="5">
        <v>22008700</v>
      </c>
      <c r="R889" s="74">
        <v>7.15730081300813</v>
      </c>
      <c r="S889" s="74"/>
      <c r="T889" s="5">
        <v>22008700</v>
      </c>
      <c r="U889" s="5">
        <v>0</v>
      </c>
      <c r="V889" s="5">
        <v>12114200</v>
      </c>
      <c r="W889" s="5">
        <v>12114200</v>
      </c>
      <c r="X889" s="5">
        <v>285491300</v>
      </c>
      <c r="Y889" s="73">
        <v>9894500</v>
      </c>
      <c r="Z889" s="73"/>
    </row>
    <row r="890" spans="1:26" ht="28.5" customHeight="1">
      <c r="A890" s="71" t="s">
        <v>1311</v>
      </c>
      <c r="B890" s="71"/>
      <c r="C890" s="72" t="s">
        <v>41</v>
      </c>
      <c r="D890" s="72"/>
      <c r="E890" s="4" t="s">
        <v>371</v>
      </c>
      <c r="F890" s="5">
        <v>27000000</v>
      </c>
      <c r="G890" s="5">
        <v>0</v>
      </c>
      <c r="H890" s="5">
        <v>0</v>
      </c>
      <c r="I890" s="5">
        <v>0</v>
      </c>
      <c r="J890" s="5">
        <v>0</v>
      </c>
      <c r="K890" s="5">
        <v>27000000</v>
      </c>
      <c r="L890" s="73">
        <v>1615700</v>
      </c>
      <c r="M890" s="73"/>
      <c r="N890" s="73">
        <v>0</v>
      </c>
      <c r="O890" s="73"/>
      <c r="P890" s="5">
        <v>1615700</v>
      </c>
      <c r="Q890" s="5">
        <v>1615700</v>
      </c>
      <c r="R890" s="74">
        <v>5.9840740740740745</v>
      </c>
      <c r="S890" s="74"/>
      <c r="T890" s="5">
        <v>1615700</v>
      </c>
      <c r="U890" s="5">
        <v>0</v>
      </c>
      <c r="V890" s="5">
        <v>0</v>
      </c>
      <c r="W890" s="5">
        <v>0</v>
      </c>
      <c r="X890" s="5">
        <v>25384300</v>
      </c>
      <c r="Y890" s="73">
        <v>1615700</v>
      </c>
      <c r="Z890" s="73"/>
    </row>
    <row r="891" spans="1:26" ht="28.5" customHeight="1">
      <c r="A891" s="71" t="s">
        <v>1312</v>
      </c>
      <c r="B891" s="71"/>
      <c r="C891" s="72" t="s">
        <v>41</v>
      </c>
      <c r="D891" s="72"/>
      <c r="E891" s="4" t="s">
        <v>373</v>
      </c>
      <c r="F891" s="5">
        <v>198000000</v>
      </c>
      <c r="G891" s="5">
        <v>0</v>
      </c>
      <c r="H891" s="5">
        <v>0</v>
      </c>
      <c r="I891" s="5">
        <v>0</v>
      </c>
      <c r="J891" s="5">
        <v>0</v>
      </c>
      <c r="K891" s="5">
        <v>198000000</v>
      </c>
      <c r="L891" s="73">
        <v>15060600</v>
      </c>
      <c r="M891" s="73"/>
      <c r="N891" s="73">
        <v>0</v>
      </c>
      <c r="O891" s="73"/>
      <c r="P891" s="5">
        <v>15060600</v>
      </c>
      <c r="Q891" s="5">
        <v>15060600</v>
      </c>
      <c r="R891" s="74">
        <v>7.606363636363636</v>
      </c>
      <c r="S891" s="74"/>
      <c r="T891" s="5">
        <v>15060600</v>
      </c>
      <c r="U891" s="5">
        <v>0</v>
      </c>
      <c r="V891" s="5">
        <v>11628000</v>
      </c>
      <c r="W891" s="5">
        <v>11628000</v>
      </c>
      <c r="X891" s="5">
        <v>182939400</v>
      </c>
      <c r="Y891" s="73">
        <v>3432600</v>
      </c>
      <c r="Z891" s="73"/>
    </row>
    <row r="892" spans="1:26" ht="21" customHeight="1">
      <c r="A892" s="71" t="s">
        <v>1313</v>
      </c>
      <c r="B892" s="71"/>
      <c r="C892" s="72" t="s">
        <v>41</v>
      </c>
      <c r="D892" s="72"/>
      <c r="E892" s="4" t="s">
        <v>377</v>
      </c>
      <c r="F892" s="5">
        <v>9500000</v>
      </c>
      <c r="G892" s="5">
        <v>0</v>
      </c>
      <c r="H892" s="5">
        <v>0</v>
      </c>
      <c r="I892" s="5">
        <v>0</v>
      </c>
      <c r="J892" s="5">
        <v>0</v>
      </c>
      <c r="K892" s="5">
        <v>9500000</v>
      </c>
      <c r="L892" s="73">
        <v>486200</v>
      </c>
      <c r="M892" s="73"/>
      <c r="N892" s="73">
        <v>0</v>
      </c>
      <c r="O892" s="73"/>
      <c r="P892" s="5">
        <v>486200</v>
      </c>
      <c r="Q892" s="5">
        <v>486200</v>
      </c>
      <c r="R892" s="74">
        <v>5.117894736842105</v>
      </c>
      <c r="S892" s="74"/>
      <c r="T892" s="5">
        <v>486200</v>
      </c>
      <c r="U892" s="5">
        <v>0</v>
      </c>
      <c r="V892" s="5">
        <v>486200</v>
      </c>
      <c r="W892" s="5">
        <v>486200</v>
      </c>
      <c r="X892" s="5">
        <v>9013800</v>
      </c>
      <c r="Y892" s="73">
        <v>0</v>
      </c>
      <c r="Z892" s="73"/>
    </row>
    <row r="893" spans="1:26" ht="36.75" customHeight="1">
      <c r="A893" s="71" t="s">
        <v>1314</v>
      </c>
      <c r="B893" s="71"/>
      <c r="C893" s="72" t="s">
        <v>41</v>
      </c>
      <c r="D893" s="72"/>
      <c r="E893" s="4" t="s">
        <v>379</v>
      </c>
      <c r="F893" s="5">
        <v>73000000</v>
      </c>
      <c r="G893" s="5">
        <v>0</v>
      </c>
      <c r="H893" s="5">
        <v>0</v>
      </c>
      <c r="I893" s="5">
        <v>0</v>
      </c>
      <c r="J893" s="5">
        <v>0</v>
      </c>
      <c r="K893" s="5">
        <v>73000000</v>
      </c>
      <c r="L893" s="73">
        <v>4846200</v>
      </c>
      <c r="M893" s="73"/>
      <c r="N893" s="73">
        <v>0</v>
      </c>
      <c r="O893" s="73"/>
      <c r="P893" s="5">
        <v>4846200</v>
      </c>
      <c r="Q893" s="5">
        <v>4846200</v>
      </c>
      <c r="R893" s="74">
        <v>6.6386301369863014</v>
      </c>
      <c r="S893" s="74"/>
      <c r="T893" s="5">
        <v>4846200</v>
      </c>
      <c r="U893" s="5">
        <v>0</v>
      </c>
      <c r="V893" s="5">
        <v>0</v>
      </c>
      <c r="W893" s="5">
        <v>0</v>
      </c>
      <c r="X893" s="5">
        <v>68153800</v>
      </c>
      <c r="Y893" s="73">
        <v>4846200</v>
      </c>
      <c r="Z893" s="73"/>
    </row>
    <row r="894" spans="1:26" ht="36.75" customHeight="1">
      <c r="A894" s="71" t="s">
        <v>1315</v>
      </c>
      <c r="B894" s="71"/>
      <c r="C894" s="72"/>
      <c r="D894" s="72"/>
      <c r="E894" s="4" t="s">
        <v>381</v>
      </c>
      <c r="F894" s="5">
        <v>25000000</v>
      </c>
      <c r="G894" s="5">
        <v>0</v>
      </c>
      <c r="H894" s="5">
        <v>0</v>
      </c>
      <c r="I894" s="5">
        <v>0</v>
      </c>
      <c r="J894" s="5">
        <v>0</v>
      </c>
      <c r="K894" s="5">
        <v>25000000</v>
      </c>
      <c r="L894" s="73">
        <v>1414700</v>
      </c>
      <c r="M894" s="73"/>
      <c r="N894" s="73">
        <v>0</v>
      </c>
      <c r="O894" s="73"/>
      <c r="P894" s="5">
        <v>1414700</v>
      </c>
      <c r="Q894" s="5">
        <v>1414700</v>
      </c>
      <c r="R894" s="74">
        <v>5.6588</v>
      </c>
      <c r="S894" s="74"/>
      <c r="T894" s="5">
        <v>1414700</v>
      </c>
      <c r="U894" s="5">
        <v>0</v>
      </c>
      <c r="V894" s="5">
        <v>0</v>
      </c>
      <c r="W894" s="5">
        <v>0</v>
      </c>
      <c r="X894" s="5">
        <v>23585300</v>
      </c>
      <c r="Y894" s="73">
        <v>1414700</v>
      </c>
      <c r="Z894" s="73"/>
    </row>
    <row r="895" spans="1:26" ht="21" customHeight="1">
      <c r="A895" s="71" t="s">
        <v>1316</v>
      </c>
      <c r="B895" s="71"/>
      <c r="C895" s="72" t="s">
        <v>41</v>
      </c>
      <c r="D895" s="72"/>
      <c r="E895" s="4" t="s">
        <v>384</v>
      </c>
      <c r="F895" s="5">
        <v>21000000</v>
      </c>
      <c r="G895" s="5">
        <v>0</v>
      </c>
      <c r="H895" s="5">
        <v>0</v>
      </c>
      <c r="I895" s="5">
        <v>0</v>
      </c>
      <c r="J895" s="5">
        <v>0</v>
      </c>
      <c r="K895" s="5">
        <v>21000000</v>
      </c>
      <c r="L895" s="73">
        <v>1212100</v>
      </c>
      <c r="M895" s="73"/>
      <c r="N895" s="73">
        <v>0</v>
      </c>
      <c r="O895" s="73"/>
      <c r="P895" s="5">
        <v>1212100</v>
      </c>
      <c r="Q895" s="5">
        <v>1212100</v>
      </c>
      <c r="R895" s="74">
        <v>5.7719047619047625</v>
      </c>
      <c r="S895" s="74"/>
      <c r="T895" s="5">
        <v>1212100</v>
      </c>
      <c r="U895" s="5">
        <v>0</v>
      </c>
      <c r="V895" s="5">
        <v>0</v>
      </c>
      <c r="W895" s="5">
        <v>0</v>
      </c>
      <c r="X895" s="5">
        <v>19787900</v>
      </c>
      <c r="Y895" s="73">
        <v>1212100</v>
      </c>
      <c r="Z895" s="73"/>
    </row>
    <row r="896" spans="1:26" ht="21" customHeight="1">
      <c r="A896" s="71" t="s">
        <v>1317</v>
      </c>
      <c r="B896" s="71"/>
      <c r="C896" s="72" t="s">
        <v>41</v>
      </c>
      <c r="D896" s="72"/>
      <c r="E896" s="4" t="s">
        <v>386</v>
      </c>
      <c r="F896" s="5">
        <v>4000000</v>
      </c>
      <c r="G896" s="5">
        <v>0</v>
      </c>
      <c r="H896" s="5">
        <v>0</v>
      </c>
      <c r="I896" s="5">
        <v>0</v>
      </c>
      <c r="J896" s="5">
        <v>0</v>
      </c>
      <c r="K896" s="5">
        <v>4000000</v>
      </c>
      <c r="L896" s="73">
        <v>202600</v>
      </c>
      <c r="M896" s="73"/>
      <c r="N896" s="73">
        <v>0</v>
      </c>
      <c r="O896" s="73"/>
      <c r="P896" s="5">
        <v>202600</v>
      </c>
      <c r="Q896" s="5">
        <v>202600</v>
      </c>
      <c r="R896" s="74">
        <v>5.065</v>
      </c>
      <c r="S896" s="74"/>
      <c r="T896" s="5">
        <v>202600</v>
      </c>
      <c r="U896" s="5">
        <v>0</v>
      </c>
      <c r="V896" s="5">
        <v>0</v>
      </c>
      <c r="W896" s="5">
        <v>0</v>
      </c>
      <c r="X896" s="5">
        <v>3797400</v>
      </c>
      <c r="Y896" s="73">
        <v>202600</v>
      </c>
      <c r="Z896" s="73"/>
    </row>
    <row r="897" spans="1:26" ht="28.5" customHeight="1">
      <c r="A897" s="71" t="s">
        <v>1318</v>
      </c>
      <c r="B897" s="71"/>
      <c r="C897" s="72"/>
      <c r="D897" s="72"/>
      <c r="E897" s="4" t="s">
        <v>362</v>
      </c>
      <c r="F897" s="5">
        <v>174000000</v>
      </c>
      <c r="G897" s="5">
        <v>0</v>
      </c>
      <c r="H897" s="5">
        <v>0</v>
      </c>
      <c r="I897" s="5">
        <v>0</v>
      </c>
      <c r="J897" s="5">
        <v>0</v>
      </c>
      <c r="K897" s="5">
        <v>174000000</v>
      </c>
      <c r="L897" s="73">
        <v>0</v>
      </c>
      <c r="M897" s="73"/>
      <c r="N897" s="73">
        <v>0</v>
      </c>
      <c r="O897" s="73"/>
      <c r="P897" s="5">
        <v>0</v>
      </c>
      <c r="Q897" s="5">
        <v>0</v>
      </c>
      <c r="R897" s="74">
        <v>0</v>
      </c>
      <c r="S897" s="74"/>
      <c r="T897" s="5">
        <v>0</v>
      </c>
      <c r="U897" s="5">
        <v>0</v>
      </c>
      <c r="V897" s="5">
        <v>0</v>
      </c>
      <c r="W897" s="5">
        <v>0</v>
      </c>
      <c r="X897" s="5">
        <v>174000000</v>
      </c>
      <c r="Y897" s="73">
        <v>0</v>
      </c>
      <c r="Z897" s="73"/>
    </row>
    <row r="898" spans="1:26" ht="21" customHeight="1">
      <c r="A898" s="71" t="s">
        <v>1319</v>
      </c>
      <c r="B898" s="71"/>
      <c r="C898" s="72" t="s">
        <v>41</v>
      </c>
      <c r="D898" s="72"/>
      <c r="E898" s="4" t="s">
        <v>1320</v>
      </c>
      <c r="F898" s="5">
        <v>78000000</v>
      </c>
      <c r="G898" s="5">
        <v>0</v>
      </c>
      <c r="H898" s="5">
        <v>0</v>
      </c>
      <c r="I898" s="5">
        <v>0</v>
      </c>
      <c r="J898" s="5">
        <v>0</v>
      </c>
      <c r="K898" s="5">
        <v>78000000</v>
      </c>
      <c r="L898" s="73">
        <v>0</v>
      </c>
      <c r="M898" s="73"/>
      <c r="N898" s="73">
        <v>0</v>
      </c>
      <c r="O898" s="73"/>
      <c r="P898" s="5">
        <v>0</v>
      </c>
      <c r="Q898" s="5">
        <v>0</v>
      </c>
      <c r="R898" s="74">
        <v>0</v>
      </c>
      <c r="S898" s="74"/>
      <c r="T898" s="5">
        <v>0</v>
      </c>
      <c r="U898" s="5">
        <v>0</v>
      </c>
      <c r="V898" s="5">
        <v>0</v>
      </c>
      <c r="W898" s="5">
        <v>0</v>
      </c>
      <c r="X898" s="5">
        <v>78000000</v>
      </c>
      <c r="Y898" s="73">
        <v>0</v>
      </c>
      <c r="Z898" s="73"/>
    </row>
    <row r="899" spans="1:26" ht="21" customHeight="1">
      <c r="A899" s="71" t="s">
        <v>1321</v>
      </c>
      <c r="B899" s="71"/>
      <c r="C899" s="72" t="s">
        <v>41</v>
      </c>
      <c r="D899" s="72"/>
      <c r="E899" s="4" t="s">
        <v>366</v>
      </c>
      <c r="F899" s="5">
        <v>78000000</v>
      </c>
      <c r="G899" s="5">
        <v>0</v>
      </c>
      <c r="H899" s="5">
        <v>0</v>
      </c>
      <c r="I899" s="5">
        <v>0</v>
      </c>
      <c r="J899" s="5">
        <v>0</v>
      </c>
      <c r="K899" s="5">
        <v>78000000</v>
      </c>
      <c r="L899" s="73">
        <v>0</v>
      </c>
      <c r="M899" s="73"/>
      <c r="N899" s="73">
        <v>0</v>
      </c>
      <c r="O899" s="73"/>
      <c r="P899" s="5">
        <v>0</v>
      </c>
      <c r="Q899" s="5">
        <v>0</v>
      </c>
      <c r="R899" s="74">
        <v>0</v>
      </c>
      <c r="S899" s="74"/>
      <c r="T899" s="5">
        <v>0</v>
      </c>
      <c r="U899" s="5">
        <v>0</v>
      </c>
      <c r="V899" s="5">
        <v>0</v>
      </c>
      <c r="W899" s="5">
        <v>0</v>
      </c>
      <c r="X899" s="5">
        <v>78000000</v>
      </c>
      <c r="Y899" s="73">
        <v>0</v>
      </c>
      <c r="Z899" s="73"/>
    </row>
    <row r="900" spans="1:26" ht="21" customHeight="1">
      <c r="A900" s="71" t="s">
        <v>1322</v>
      </c>
      <c r="B900" s="71"/>
      <c r="C900" s="72" t="s">
        <v>41</v>
      </c>
      <c r="D900" s="72"/>
      <c r="E900" s="4" t="s">
        <v>1323</v>
      </c>
      <c r="F900" s="5">
        <v>18000000</v>
      </c>
      <c r="G900" s="5">
        <v>0</v>
      </c>
      <c r="H900" s="5">
        <v>0</v>
      </c>
      <c r="I900" s="5">
        <v>0</v>
      </c>
      <c r="J900" s="5">
        <v>0</v>
      </c>
      <c r="K900" s="5">
        <v>18000000</v>
      </c>
      <c r="L900" s="73">
        <v>0</v>
      </c>
      <c r="M900" s="73"/>
      <c r="N900" s="73">
        <v>0</v>
      </c>
      <c r="O900" s="73"/>
      <c r="P900" s="5">
        <v>0</v>
      </c>
      <c r="Q900" s="5">
        <v>0</v>
      </c>
      <c r="R900" s="74">
        <v>0</v>
      </c>
      <c r="S900" s="74"/>
      <c r="T900" s="5">
        <v>0</v>
      </c>
      <c r="U900" s="5">
        <v>0</v>
      </c>
      <c r="V900" s="5">
        <v>0</v>
      </c>
      <c r="W900" s="5">
        <v>0</v>
      </c>
      <c r="X900" s="5">
        <v>18000000</v>
      </c>
      <c r="Y900" s="73">
        <v>0</v>
      </c>
      <c r="Z900" s="73"/>
    </row>
    <row r="901" spans="1:26" ht="36.75" customHeight="1">
      <c r="A901" s="71" t="s">
        <v>1324</v>
      </c>
      <c r="B901" s="71"/>
      <c r="C901" s="72"/>
      <c r="D901" s="72"/>
      <c r="E901" s="4" t="s">
        <v>388</v>
      </c>
      <c r="F901" s="5">
        <v>11000000</v>
      </c>
      <c r="G901" s="5">
        <v>0</v>
      </c>
      <c r="H901" s="5">
        <v>0</v>
      </c>
      <c r="I901" s="5">
        <v>0</v>
      </c>
      <c r="J901" s="5">
        <v>0</v>
      </c>
      <c r="K901" s="5">
        <v>11000000</v>
      </c>
      <c r="L901" s="73">
        <v>607100</v>
      </c>
      <c r="M901" s="73"/>
      <c r="N901" s="73">
        <v>0</v>
      </c>
      <c r="O901" s="73"/>
      <c r="P901" s="5">
        <v>607100</v>
      </c>
      <c r="Q901" s="5">
        <v>607100</v>
      </c>
      <c r="R901" s="74">
        <v>5.5190909090909095</v>
      </c>
      <c r="S901" s="74"/>
      <c r="T901" s="5">
        <v>607100</v>
      </c>
      <c r="U901" s="5">
        <v>0</v>
      </c>
      <c r="V901" s="5">
        <v>0</v>
      </c>
      <c r="W901" s="5">
        <v>0</v>
      </c>
      <c r="X901" s="5">
        <v>10392900</v>
      </c>
      <c r="Y901" s="73">
        <v>607100</v>
      </c>
      <c r="Z901" s="73"/>
    </row>
    <row r="902" spans="1:26" ht="28.5" customHeight="1">
      <c r="A902" s="71" t="s">
        <v>1325</v>
      </c>
      <c r="B902" s="71"/>
      <c r="C902" s="72" t="s">
        <v>41</v>
      </c>
      <c r="D902" s="72"/>
      <c r="E902" s="4" t="s">
        <v>390</v>
      </c>
      <c r="F902" s="5">
        <v>7000000</v>
      </c>
      <c r="G902" s="5">
        <v>0</v>
      </c>
      <c r="H902" s="5">
        <v>0</v>
      </c>
      <c r="I902" s="5">
        <v>0</v>
      </c>
      <c r="J902" s="5">
        <v>0</v>
      </c>
      <c r="K902" s="5">
        <v>7000000</v>
      </c>
      <c r="L902" s="73">
        <v>404500</v>
      </c>
      <c r="M902" s="73"/>
      <c r="N902" s="73">
        <v>0</v>
      </c>
      <c r="O902" s="73"/>
      <c r="P902" s="5">
        <v>404500</v>
      </c>
      <c r="Q902" s="5">
        <v>404500</v>
      </c>
      <c r="R902" s="74">
        <v>5.7785714285714285</v>
      </c>
      <c r="S902" s="74"/>
      <c r="T902" s="5">
        <v>404500</v>
      </c>
      <c r="U902" s="5">
        <v>0</v>
      </c>
      <c r="V902" s="5">
        <v>0</v>
      </c>
      <c r="W902" s="5">
        <v>0</v>
      </c>
      <c r="X902" s="5">
        <v>6595500</v>
      </c>
      <c r="Y902" s="73">
        <v>404500</v>
      </c>
      <c r="Z902" s="73"/>
    </row>
    <row r="903" spans="1:26" ht="21" customHeight="1">
      <c r="A903" s="71" t="s">
        <v>1326</v>
      </c>
      <c r="B903" s="71"/>
      <c r="C903" s="72" t="s">
        <v>41</v>
      </c>
      <c r="D903" s="72"/>
      <c r="E903" s="4" t="s">
        <v>392</v>
      </c>
      <c r="F903" s="5">
        <v>4000000</v>
      </c>
      <c r="G903" s="5">
        <v>0</v>
      </c>
      <c r="H903" s="5">
        <v>0</v>
      </c>
      <c r="I903" s="5">
        <v>0</v>
      </c>
      <c r="J903" s="5">
        <v>0</v>
      </c>
      <c r="K903" s="5">
        <v>4000000</v>
      </c>
      <c r="L903" s="73">
        <v>202600</v>
      </c>
      <c r="M903" s="73"/>
      <c r="N903" s="73">
        <v>0</v>
      </c>
      <c r="O903" s="73"/>
      <c r="P903" s="5">
        <v>202600</v>
      </c>
      <c r="Q903" s="5">
        <v>202600</v>
      </c>
      <c r="R903" s="74">
        <v>5.065</v>
      </c>
      <c r="S903" s="74"/>
      <c r="T903" s="5">
        <v>202600</v>
      </c>
      <c r="U903" s="5">
        <v>0</v>
      </c>
      <c r="V903" s="5">
        <v>0</v>
      </c>
      <c r="W903" s="5">
        <v>0</v>
      </c>
      <c r="X903" s="5">
        <v>3797400</v>
      </c>
      <c r="Y903" s="73">
        <v>202600</v>
      </c>
      <c r="Z903" s="73"/>
    </row>
    <row r="904" spans="1:26" ht="21.75" customHeight="1">
      <c r="A904" s="71" t="s">
        <v>1327</v>
      </c>
      <c r="B904" s="71"/>
      <c r="C904" s="72"/>
      <c r="D904" s="72"/>
      <c r="E904" s="4" t="s">
        <v>64</v>
      </c>
      <c r="F904" s="5">
        <v>4000000</v>
      </c>
      <c r="G904" s="5">
        <v>0</v>
      </c>
      <c r="H904" s="5">
        <v>0</v>
      </c>
      <c r="I904" s="5">
        <v>0</v>
      </c>
      <c r="J904" s="5">
        <v>0</v>
      </c>
      <c r="K904" s="5">
        <v>4000000</v>
      </c>
      <c r="L904" s="73">
        <v>0</v>
      </c>
      <c r="M904" s="73"/>
      <c r="N904" s="73">
        <v>0</v>
      </c>
      <c r="O904" s="73"/>
      <c r="P904" s="5">
        <v>0</v>
      </c>
      <c r="Q904" s="5">
        <v>0</v>
      </c>
      <c r="R904" s="74">
        <v>0</v>
      </c>
      <c r="S904" s="74"/>
      <c r="T904" s="5">
        <v>0</v>
      </c>
      <c r="U904" s="5">
        <v>0</v>
      </c>
      <c r="V904" s="5">
        <v>0</v>
      </c>
      <c r="W904" s="5">
        <v>0</v>
      </c>
      <c r="X904" s="5">
        <v>4000000</v>
      </c>
      <c r="Y904" s="73">
        <v>0</v>
      </c>
      <c r="Z904" s="73"/>
    </row>
    <row r="905" spans="1:26" ht="27.75" customHeight="1">
      <c r="A905" s="71" t="s">
        <v>1328</v>
      </c>
      <c r="B905" s="71"/>
      <c r="C905" s="72" t="s">
        <v>41</v>
      </c>
      <c r="D905" s="72"/>
      <c r="E905" s="4" t="s">
        <v>66</v>
      </c>
      <c r="F905" s="5">
        <v>4000000</v>
      </c>
      <c r="G905" s="5">
        <v>0</v>
      </c>
      <c r="H905" s="5">
        <v>0</v>
      </c>
      <c r="I905" s="5">
        <v>0</v>
      </c>
      <c r="J905" s="5">
        <v>0</v>
      </c>
      <c r="K905" s="5">
        <v>4000000</v>
      </c>
      <c r="L905" s="73">
        <v>0</v>
      </c>
      <c r="M905" s="73"/>
      <c r="N905" s="73">
        <v>0</v>
      </c>
      <c r="O905" s="73"/>
      <c r="P905" s="5">
        <v>0</v>
      </c>
      <c r="Q905" s="5">
        <v>0</v>
      </c>
      <c r="R905" s="74">
        <v>0</v>
      </c>
      <c r="S905" s="74"/>
      <c r="T905" s="5">
        <v>0</v>
      </c>
      <c r="U905" s="5">
        <v>0</v>
      </c>
      <c r="V905" s="5">
        <v>0</v>
      </c>
      <c r="W905" s="5">
        <v>0</v>
      </c>
      <c r="X905" s="5">
        <v>4000000</v>
      </c>
      <c r="Y905" s="73">
        <v>0</v>
      </c>
      <c r="Z905" s="73"/>
    </row>
    <row r="906" spans="1:26" ht="21" customHeight="1">
      <c r="A906" s="71" t="s">
        <v>1329</v>
      </c>
      <c r="B906" s="71"/>
      <c r="C906" s="72"/>
      <c r="D906" s="72"/>
      <c r="E906" s="4" t="s">
        <v>1330</v>
      </c>
      <c r="F906" s="5">
        <v>974000000</v>
      </c>
      <c r="G906" s="5">
        <v>0</v>
      </c>
      <c r="H906" s="5">
        <v>0</v>
      </c>
      <c r="I906" s="5">
        <v>25089372</v>
      </c>
      <c r="J906" s="5">
        <v>0</v>
      </c>
      <c r="K906" s="5">
        <v>999089372</v>
      </c>
      <c r="L906" s="73">
        <v>969089372</v>
      </c>
      <c r="M906" s="73"/>
      <c r="N906" s="73">
        <v>0</v>
      </c>
      <c r="O906" s="73"/>
      <c r="P906" s="5">
        <v>909528305</v>
      </c>
      <c r="Q906" s="5">
        <v>909528305</v>
      </c>
      <c r="R906" s="74">
        <v>91.03573018490681</v>
      </c>
      <c r="S906" s="74"/>
      <c r="T906" s="5">
        <v>0</v>
      </c>
      <c r="U906" s="5">
        <v>0</v>
      </c>
      <c r="V906" s="5">
        <v>0</v>
      </c>
      <c r="W906" s="5">
        <v>0</v>
      </c>
      <c r="X906" s="5">
        <v>30000000</v>
      </c>
      <c r="Y906" s="73">
        <v>0</v>
      </c>
      <c r="Z906" s="73"/>
    </row>
    <row r="907" spans="1:26" ht="21.75" customHeight="1">
      <c r="A907" s="71" t="s">
        <v>1331</v>
      </c>
      <c r="B907" s="71"/>
      <c r="C907" s="72" t="s">
        <v>41</v>
      </c>
      <c r="D907" s="72"/>
      <c r="E907" s="4" t="s">
        <v>1332</v>
      </c>
      <c r="F907" s="5">
        <v>974000000</v>
      </c>
      <c r="G907" s="5">
        <v>0</v>
      </c>
      <c r="H907" s="5">
        <v>0</v>
      </c>
      <c r="I907" s="5">
        <v>25089372</v>
      </c>
      <c r="J907" s="5">
        <v>0</v>
      </c>
      <c r="K907" s="5">
        <v>999089372</v>
      </c>
      <c r="L907" s="73">
        <v>969089372</v>
      </c>
      <c r="M907" s="73"/>
      <c r="N907" s="73">
        <v>0</v>
      </c>
      <c r="O907" s="73"/>
      <c r="P907" s="5">
        <v>909528305</v>
      </c>
      <c r="Q907" s="5">
        <v>909528305</v>
      </c>
      <c r="R907" s="74">
        <v>91.03573018490681</v>
      </c>
      <c r="S907" s="74"/>
      <c r="T907" s="5">
        <v>0</v>
      </c>
      <c r="U907" s="5">
        <v>0</v>
      </c>
      <c r="V907" s="5">
        <v>0</v>
      </c>
      <c r="W907" s="5">
        <v>0</v>
      </c>
      <c r="X907" s="5">
        <v>30000000</v>
      </c>
      <c r="Y907" s="73">
        <v>0</v>
      </c>
      <c r="Z907" s="73"/>
    </row>
    <row r="908" spans="1:26" ht="21" customHeight="1">
      <c r="A908" s="71" t="s">
        <v>1333</v>
      </c>
      <c r="B908" s="71"/>
      <c r="C908" s="72"/>
      <c r="D908" s="72"/>
      <c r="E908" s="4" t="s">
        <v>70</v>
      </c>
      <c r="F908" s="5">
        <v>396816022</v>
      </c>
      <c r="G908" s="5">
        <v>0</v>
      </c>
      <c r="H908" s="5">
        <v>0</v>
      </c>
      <c r="I908" s="5">
        <v>0</v>
      </c>
      <c r="J908" s="5">
        <v>86369956</v>
      </c>
      <c r="K908" s="5">
        <v>310446066</v>
      </c>
      <c r="L908" s="73">
        <v>54004600</v>
      </c>
      <c r="M908" s="73"/>
      <c r="N908" s="73">
        <v>0</v>
      </c>
      <c r="O908" s="73"/>
      <c r="P908" s="5">
        <v>16668200</v>
      </c>
      <c r="Q908" s="5">
        <v>16668200</v>
      </c>
      <c r="R908" s="74">
        <v>5.3691129717842845</v>
      </c>
      <c r="S908" s="74"/>
      <c r="T908" s="5">
        <v>0</v>
      </c>
      <c r="U908" s="5">
        <v>0</v>
      </c>
      <c r="V908" s="5">
        <v>0</v>
      </c>
      <c r="W908" s="5">
        <v>0</v>
      </c>
      <c r="X908" s="5">
        <v>256441466</v>
      </c>
      <c r="Y908" s="73">
        <v>0</v>
      </c>
      <c r="Z908" s="73"/>
    </row>
    <row r="909" spans="1:26" ht="21" customHeight="1">
      <c r="A909" s="71" t="s">
        <v>1334</v>
      </c>
      <c r="B909" s="71"/>
      <c r="C909" s="72"/>
      <c r="D909" s="72"/>
      <c r="E909" s="4" t="s">
        <v>72</v>
      </c>
      <c r="F909" s="5">
        <v>62000000</v>
      </c>
      <c r="G909" s="5">
        <v>0</v>
      </c>
      <c r="H909" s="5">
        <v>0</v>
      </c>
      <c r="I909" s="5">
        <v>0</v>
      </c>
      <c r="J909" s="5">
        <v>10089372</v>
      </c>
      <c r="K909" s="5">
        <v>51910628</v>
      </c>
      <c r="L909" s="73">
        <v>900000</v>
      </c>
      <c r="M909" s="73"/>
      <c r="N909" s="73">
        <v>0</v>
      </c>
      <c r="O909" s="73"/>
      <c r="P909" s="5">
        <v>0</v>
      </c>
      <c r="Q909" s="5">
        <v>0</v>
      </c>
      <c r="R909" s="74">
        <v>0</v>
      </c>
      <c r="S909" s="74"/>
      <c r="T909" s="5">
        <v>0</v>
      </c>
      <c r="U909" s="5">
        <v>0</v>
      </c>
      <c r="V909" s="5">
        <v>0</v>
      </c>
      <c r="W909" s="5">
        <v>0</v>
      </c>
      <c r="X909" s="5">
        <v>51010628</v>
      </c>
      <c r="Y909" s="73">
        <v>0</v>
      </c>
      <c r="Z909" s="73"/>
    </row>
    <row r="910" spans="1:26" ht="21" customHeight="1">
      <c r="A910" s="71" t="s">
        <v>1335</v>
      </c>
      <c r="B910" s="71"/>
      <c r="C910" s="72" t="s">
        <v>41</v>
      </c>
      <c r="D910" s="72"/>
      <c r="E910" s="4" t="s">
        <v>1336</v>
      </c>
      <c r="F910" s="5">
        <v>10000000</v>
      </c>
      <c r="G910" s="5">
        <v>0</v>
      </c>
      <c r="H910" s="5">
        <v>0</v>
      </c>
      <c r="I910" s="5">
        <v>0</v>
      </c>
      <c r="J910" s="5">
        <v>0</v>
      </c>
      <c r="K910" s="5">
        <v>10000000</v>
      </c>
      <c r="L910" s="73">
        <v>0</v>
      </c>
      <c r="M910" s="73"/>
      <c r="N910" s="73">
        <v>0</v>
      </c>
      <c r="O910" s="73"/>
      <c r="P910" s="5">
        <v>0</v>
      </c>
      <c r="Q910" s="5">
        <v>0</v>
      </c>
      <c r="R910" s="74">
        <v>0</v>
      </c>
      <c r="S910" s="74"/>
      <c r="T910" s="5">
        <v>0</v>
      </c>
      <c r="U910" s="5">
        <v>0</v>
      </c>
      <c r="V910" s="5">
        <v>0</v>
      </c>
      <c r="W910" s="5">
        <v>0</v>
      </c>
      <c r="X910" s="5">
        <v>10000000</v>
      </c>
      <c r="Y910" s="73">
        <v>0</v>
      </c>
      <c r="Z910" s="73"/>
    </row>
    <row r="911" spans="1:26" ht="21" customHeight="1">
      <c r="A911" s="71" t="s">
        <v>1337</v>
      </c>
      <c r="B911" s="71"/>
      <c r="C911" s="72" t="s">
        <v>41</v>
      </c>
      <c r="D911" s="72"/>
      <c r="E911" s="4" t="s">
        <v>1338</v>
      </c>
      <c r="F911" s="5">
        <v>20000000</v>
      </c>
      <c r="G911" s="5">
        <v>0</v>
      </c>
      <c r="H911" s="5">
        <v>0</v>
      </c>
      <c r="I911" s="5">
        <v>0</v>
      </c>
      <c r="J911" s="5">
        <v>10089372</v>
      </c>
      <c r="K911" s="5">
        <v>9910628</v>
      </c>
      <c r="L911" s="73">
        <v>0</v>
      </c>
      <c r="M911" s="73"/>
      <c r="N911" s="73">
        <v>0</v>
      </c>
      <c r="O911" s="73"/>
      <c r="P911" s="5">
        <v>0</v>
      </c>
      <c r="Q911" s="5">
        <v>0</v>
      </c>
      <c r="R911" s="74">
        <v>0</v>
      </c>
      <c r="S911" s="74"/>
      <c r="T911" s="5">
        <v>0</v>
      </c>
      <c r="U911" s="5">
        <v>0</v>
      </c>
      <c r="V911" s="5">
        <v>0</v>
      </c>
      <c r="W911" s="5">
        <v>0</v>
      </c>
      <c r="X911" s="5">
        <v>9910628</v>
      </c>
      <c r="Y911" s="73">
        <v>0</v>
      </c>
      <c r="Z911" s="73"/>
    </row>
    <row r="912" spans="1:26" ht="21" customHeight="1">
      <c r="A912" s="71" t="s">
        <v>1339</v>
      </c>
      <c r="B912" s="71"/>
      <c r="C912" s="72" t="s">
        <v>41</v>
      </c>
      <c r="D912" s="72"/>
      <c r="E912" s="4" t="s">
        <v>1340</v>
      </c>
      <c r="F912" s="5">
        <v>5000000</v>
      </c>
      <c r="G912" s="5">
        <v>0</v>
      </c>
      <c r="H912" s="5">
        <v>0</v>
      </c>
      <c r="I912" s="5">
        <v>0</v>
      </c>
      <c r="J912" s="5">
        <v>0</v>
      </c>
      <c r="K912" s="5">
        <v>5000000</v>
      </c>
      <c r="L912" s="73">
        <v>0</v>
      </c>
      <c r="M912" s="73"/>
      <c r="N912" s="73">
        <v>0</v>
      </c>
      <c r="O912" s="73"/>
      <c r="P912" s="5">
        <v>0</v>
      </c>
      <c r="Q912" s="5">
        <v>0</v>
      </c>
      <c r="R912" s="74">
        <v>0</v>
      </c>
      <c r="S912" s="74"/>
      <c r="T912" s="5">
        <v>0</v>
      </c>
      <c r="U912" s="5">
        <v>0</v>
      </c>
      <c r="V912" s="5">
        <v>0</v>
      </c>
      <c r="W912" s="5">
        <v>0</v>
      </c>
      <c r="X912" s="5">
        <v>5000000</v>
      </c>
      <c r="Y912" s="73">
        <v>0</v>
      </c>
      <c r="Z912" s="73"/>
    </row>
    <row r="913" spans="1:26" ht="21" customHeight="1">
      <c r="A913" s="71" t="s">
        <v>1341</v>
      </c>
      <c r="B913" s="71"/>
      <c r="C913" s="72" t="s">
        <v>41</v>
      </c>
      <c r="D913" s="72"/>
      <c r="E913" s="4" t="s">
        <v>74</v>
      </c>
      <c r="F913" s="5">
        <v>23000000</v>
      </c>
      <c r="G913" s="5">
        <v>0</v>
      </c>
      <c r="H913" s="5">
        <v>0</v>
      </c>
      <c r="I913" s="5">
        <v>0</v>
      </c>
      <c r="J913" s="5">
        <v>0</v>
      </c>
      <c r="K913" s="5">
        <v>23000000</v>
      </c>
      <c r="L913" s="73">
        <v>700000</v>
      </c>
      <c r="M913" s="73"/>
      <c r="N913" s="73">
        <v>0</v>
      </c>
      <c r="O913" s="73"/>
      <c r="P913" s="5">
        <v>0</v>
      </c>
      <c r="Q913" s="5">
        <v>0</v>
      </c>
      <c r="R913" s="74">
        <v>0</v>
      </c>
      <c r="S913" s="74"/>
      <c r="T913" s="5">
        <v>0</v>
      </c>
      <c r="U913" s="5">
        <v>0</v>
      </c>
      <c r="V913" s="5">
        <v>0</v>
      </c>
      <c r="W913" s="5">
        <v>0</v>
      </c>
      <c r="X913" s="5">
        <v>22300000</v>
      </c>
      <c r="Y913" s="73">
        <v>0</v>
      </c>
      <c r="Z913" s="73"/>
    </row>
    <row r="914" spans="1:26" ht="21" customHeight="1">
      <c r="A914" s="71" t="s">
        <v>1342</v>
      </c>
      <c r="B914" s="71"/>
      <c r="C914" s="72" t="s">
        <v>41</v>
      </c>
      <c r="D914" s="72"/>
      <c r="E914" s="4" t="s">
        <v>398</v>
      </c>
      <c r="F914" s="5">
        <v>4000000</v>
      </c>
      <c r="G914" s="5">
        <v>0</v>
      </c>
      <c r="H914" s="5">
        <v>0</v>
      </c>
      <c r="I914" s="5">
        <v>0</v>
      </c>
      <c r="J914" s="5">
        <v>0</v>
      </c>
      <c r="K914" s="5">
        <v>4000000</v>
      </c>
      <c r="L914" s="73">
        <v>200000</v>
      </c>
      <c r="M914" s="73"/>
      <c r="N914" s="73">
        <v>0</v>
      </c>
      <c r="O914" s="73"/>
      <c r="P914" s="5">
        <v>0</v>
      </c>
      <c r="Q914" s="5">
        <v>0</v>
      </c>
      <c r="R914" s="74">
        <v>0</v>
      </c>
      <c r="S914" s="74"/>
      <c r="T914" s="5">
        <v>0</v>
      </c>
      <c r="U914" s="5">
        <v>0</v>
      </c>
      <c r="V914" s="5">
        <v>0</v>
      </c>
      <c r="W914" s="5">
        <v>0</v>
      </c>
      <c r="X914" s="5">
        <v>3800000</v>
      </c>
      <c r="Y914" s="73">
        <v>0</v>
      </c>
      <c r="Z914" s="73"/>
    </row>
    <row r="915" spans="1:26" ht="21.75" customHeight="1">
      <c r="A915" s="71" t="s">
        <v>1343</v>
      </c>
      <c r="B915" s="71"/>
      <c r="C915" s="72"/>
      <c r="D915" s="72"/>
      <c r="E915" s="4" t="s">
        <v>76</v>
      </c>
      <c r="F915" s="5">
        <v>321816022</v>
      </c>
      <c r="G915" s="5">
        <v>0</v>
      </c>
      <c r="H915" s="5">
        <v>0</v>
      </c>
      <c r="I915" s="5">
        <v>0</v>
      </c>
      <c r="J915" s="5">
        <v>76280584</v>
      </c>
      <c r="K915" s="5">
        <v>245535438</v>
      </c>
      <c r="L915" s="73">
        <v>51104600</v>
      </c>
      <c r="M915" s="73"/>
      <c r="N915" s="73">
        <v>0</v>
      </c>
      <c r="O915" s="73"/>
      <c r="P915" s="5">
        <v>16668200</v>
      </c>
      <c r="Q915" s="5">
        <v>16668200</v>
      </c>
      <c r="R915" s="74">
        <v>6.788510911406606</v>
      </c>
      <c r="S915" s="74"/>
      <c r="T915" s="5">
        <v>0</v>
      </c>
      <c r="U915" s="5">
        <v>0</v>
      </c>
      <c r="V915" s="5">
        <v>0</v>
      </c>
      <c r="W915" s="5">
        <v>0</v>
      </c>
      <c r="X915" s="5">
        <v>194430838</v>
      </c>
      <c r="Y915" s="73">
        <v>0</v>
      </c>
      <c r="Z915" s="73"/>
    </row>
    <row r="916" spans="1:26" ht="27.75" customHeight="1">
      <c r="A916" s="71" t="s">
        <v>1344</v>
      </c>
      <c r="B916" s="71"/>
      <c r="C916" s="72" t="s">
        <v>41</v>
      </c>
      <c r="D916" s="72"/>
      <c r="E916" s="4" t="s">
        <v>132</v>
      </c>
      <c r="F916" s="5">
        <v>120000000</v>
      </c>
      <c r="G916" s="5">
        <v>0</v>
      </c>
      <c r="H916" s="5">
        <v>0</v>
      </c>
      <c r="I916" s="5">
        <v>0</v>
      </c>
      <c r="J916" s="5">
        <v>15000000</v>
      </c>
      <c r="K916" s="5">
        <v>105000000</v>
      </c>
      <c r="L916" s="73">
        <v>50004600</v>
      </c>
      <c r="M916" s="73"/>
      <c r="N916" s="73">
        <v>0</v>
      </c>
      <c r="O916" s="73"/>
      <c r="P916" s="5">
        <v>16668200</v>
      </c>
      <c r="Q916" s="5">
        <v>16668200</v>
      </c>
      <c r="R916" s="74">
        <v>15.874476190476189</v>
      </c>
      <c r="S916" s="74"/>
      <c r="T916" s="5">
        <v>0</v>
      </c>
      <c r="U916" s="5">
        <v>0</v>
      </c>
      <c r="V916" s="5">
        <v>0</v>
      </c>
      <c r="W916" s="5">
        <v>0</v>
      </c>
      <c r="X916" s="5">
        <v>54995400</v>
      </c>
      <c r="Y916" s="73">
        <v>0</v>
      </c>
      <c r="Z916" s="73"/>
    </row>
    <row r="917" spans="1:26" ht="21" customHeight="1">
      <c r="A917" s="71" t="s">
        <v>1345</v>
      </c>
      <c r="B917" s="71"/>
      <c r="C917" s="72" t="s">
        <v>41</v>
      </c>
      <c r="D917" s="72"/>
      <c r="E917" s="4" t="s">
        <v>78</v>
      </c>
      <c r="F917" s="5">
        <v>10000000</v>
      </c>
      <c r="G917" s="5">
        <v>0</v>
      </c>
      <c r="H917" s="5">
        <v>0</v>
      </c>
      <c r="I917" s="5">
        <v>0</v>
      </c>
      <c r="J917" s="5">
        <v>0</v>
      </c>
      <c r="K917" s="5">
        <v>10000000</v>
      </c>
      <c r="L917" s="73">
        <v>500000</v>
      </c>
      <c r="M917" s="73"/>
      <c r="N917" s="73">
        <v>0</v>
      </c>
      <c r="O917" s="73"/>
      <c r="P917" s="5">
        <v>0</v>
      </c>
      <c r="Q917" s="5">
        <v>0</v>
      </c>
      <c r="R917" s="74">
        <v>0</v>
      </c>
      <c r="S917" s="74"/>
      <c r="T917" s="5">
        <v>0</v>
      </c>
      <c r="U917" s="5">
        <v>0</v>
      </c>
      <c r="V917" s="5">
        <v>0</v>
      </c>
      <c r="W917" s="5">
        <v>0</v>
      </c>
      <c r="X917" s="5">
        <v>9500000</v>
      </c>
      <c r="Y917" s="73">
        <v>0</v>
      </c>
      <c r="Z917" s="73"/>
    </row>
    <row r="918" spans="1:26" ht="21.75" customHeight="1">
      <c r="A918" s="71" t="s">
        <v>1346</v>
      </c>
      <c r="B918" s="71"/>
      <c r="C918" s="72" t="s">
        <v>41</v>
      </c>
      <c r="D918" s="72"/>
      <c r="E918" s="4" t="s">
        <v>80</v>
      </c>
      <c r="F918" s="5">
        <v>10000000</v>
      </c>
      <c r="G918" s="5">
        <v>0</v>
      </c>
      <c r="H918" s="5">
        <v>0</v>
      </c>
      <c r="I918" s="5">
        <v>0</v>
      </c>
      <c r="J918" s="5">
        <v>0</v>
      </c>
      <c r="K918" s="5">
        <v>10000000</v>
      </c>
      <c r="L918" s="73">
        <v>0</v>
      </c>
      <c r="M918" s="73"/>
      <c r="N918" s="73">
        <v>0</v>
      </c>
      <c r="O918" s="73"/>
      <c r="P918" s="5">
        <v>0</v>
      </c>
      <c r="Q918" s="5">
        <v>0</v>
      </c>
      <c r="R918" s="74">
        <v>0</v>
      </c>
      <c r="S918" s="74"/>
      <c r="T918" s="5">
        <v>0</v>
      </c>
      <c r="U918" s="5">
        <v>0</v>
      </c>
      <c r="V918" s="5">
        <v>0</v>
      </c>
      <c r="W918" s="5">
        <v>0</v>
      </c>
      <c r="X918" s="5">
        <v>10000000</v>
      </c>
      <c r="Y918" s="73">
        <v>0</v>
      </c>
      <c r="Z918" s="73"/>
    </row>
    <row r="919" spans="1:26" ht="36.75" customHeight="1">
      <c r="A919" s="71" t="s">
        <v>1347</v>
      </c>
      <c r="B919" s="71"/>
      <c r="C919" s="72" t="s">
        <v>41</v>
      </c>
      <c r="D919" s="72"/>
      <c r="E919" s="4" t="s">
        <v>82</v>
      </c>
      <c r="F919" s="5">
        <v>7500000</v>
      </c>
      <c r="G919" s="5">
        <v>0</v>
      </c>
      <c r="H919" s="5">
        <v>0</v>
      </c>
      <c r="I919" s="5">
        <v>0</v>
      </c>
      <c r="J919" s="5">
        <v>0</v>
      </c>
      <c r="K919" s="5">
        <v>7500000</v>
      </c>
      <c r="L919" s="73">
        <v>400000</v>
      </c>
      <c r="M919" s="73"/>
      <c r="N919" s="73">
        <v>0</v>
      </c>
      <c r="O919" s="73"/>
      <c r="P919" s="5">
        <v>0</v>
      </c>
      <c r="Q919" s="5">
        <v>0</v>
      </c>
      <c r="R919" s="74">
        <v>0</v>
      </c>
      <c r="S919" s="74"/>
      <c r="T919" s="5">
        <v>0</v>
      </c>
      <c r="U919" s="5">
        <v>0</v>
      </c>
      <c r="V919" s="5">
        <v>0</v>
      </c>
      <c r="W919" s="5">
        <v>0</v>
      </c>
      <c r="X919" s="5">
        <v>7100000</v>
      </c>
      <c r="Y919" s="73">
        <v>0</v>
      </c>
      <c r="Z919" s="73"/>
    </row>
    <row r="920" spans="1:26" ht="21" customHeight="1">
      <c r="A920" s="71" t="s">
        <v>1348</v>
      </c>
      <c r="B920" s="71"/>
      <c r="C920" s="72" t="s">
        <v>41</v>
      </c>
      <c r="D920" s="72"/>
      <c r="E920" s="4" t="s">
        <v>84</v>
      </c>
      <c r="F920" s="5">
        <v>600000</v>
      </c>
      <c r="G920" s="5">
        <v>0</v>
      </c>
      <c r="H920" s="5">
        <v>0</v>
      </c>
      <c r="I920" s="5">
        <v>0</v>
      </c>
      <c r="J920" s="5">
        <v>0</v>
      </c>
      <c r="K920" s="5">
        <v>600000</v>
      </c>
      <c r="L920" s="73">
        <v>200000</v>
      </c>
      <c r="M920" s="73"/>
      <c r="N920" s="73">
        <v>0</v>
      </c>
      <c r="O920" s="73"/>
      <c r="P920" s="5">
        <v>0</v>
      </c>
      <c r="Q920" s="5">
        <v>0</v>
      </c>
      <c r="R920" s="74">
        <v>0</v>
      </c>
      <c r="S920" s="74"/>
      <c r="T920" s="5">
        <v>0</v>
      </c>
      <c r="U920" s="5">
        <v>0</v>
      </c>
      <c r="V920" s="5">
        <v>0</v>
      </c>
      <c r="W920" s="5">
        <v>0</v>
      </c>
      <c r="X920" s="5">
        <v>400000</v>
      </c>
      <c r="Y920" s="73">
        <v>0</v>
      </c>
      <c r="Z920" s="73"/>
    </row>
    <row r="921" spans="1:26" ht="21" customHeight="1">
      <c r="A921" s="71" t="s">
        <v>1349</v>
      </c>
      <c r="B921" s="71"/>
      <c r="C921" s="72" t="s">
        <v>41</v>
      </c>
      <c r="D921" s="72"/>
      <c r="E921" s="4" t="s">
        <v>409</v>
      </c>
      <c r="F921" s="5">
        <v>1000000</v>
      </c>
      <c r="G921" s="5">
        <v>0</v>
      </c>
      <c r="H921" s="5">
        <v>0</v>
      </c>
      <c r="I921" s="5">
        <v>0</v>
      </c>
      <c r="J921" s="5">
        <v>0</v>
      </c>
      <c r="K921" s="5">
        <v>1000000</v>
      </c>
      <c r="L921" s="73">
        <v>0</v>
      </c>
      <c r="M921" s="73"/>
      <c r="N921" s="73">
        <v>0</v>
      </c>
      <c r="O921" s="73"/>
      <c r="P921" s="5">
        <v>0</v>
      </c>
      <c r="Q921" s="5">
        <v>0</v>
      </c>
      <c r="R921" s="74">
        <v>0</v>
      </c>
      <c r="S921" s="74"/>
      <c r="T921" s="5">
        <v>0</v>
      </c>
      <c r="U921" s="5">
        <v>0</v>
      </c>
      <c r="V921" s="5">
        <v>0</v>
      </c>
      <c r="W921" s="5">
        <v>0</v>
      </c>
      <c r="X921" s="5">
        <v>1000000</v>
      </c>
      <c r="Y921" s="73">
        <v>0</v>
      </c>
      <c r="Z921" s="73"/>
    </row>
    <row r="922" spans="1:26" ht="21" customHeight="1">
      <c r="A922" s="71" t="s">
        <v>1350</v>
      </c>
      <c r="B922" s="71"/>
      <c r="C922" s="72" t="s">
        <v>41</v>
      </c>
      <c r="D922" s="72"/>
      <c r="E922" s="4" t="s">
        <v>1351</v>
      </c>
      <c r="F922" s="5">
        <v>172716022</v>
      </c>
      <c r="G922" s="5">
        <v>0</v>
      </c>
      <c r="H922" s="5">
        <v>0</v>
      </c>
      <c r="I922" s="5">
        <v>0</v>
      </c>
      <c r="J922" s="5">
        <v>61280584</v>
      </c>
      <c r="K922" s="5">
        <v>111435438</v>
      </c>
      <c r="L922" s="73">
        <v>0</v>
      </c>
      <c r="M922" s="73"/>
      <c r="N922" s="73">
        <v>0</v>
      </c>
      <c r="O922" s="73"/>
      <c r="P922" s="5">
        <v>0</v>
      </c>
      <c r="Q922" s="5">
        <v>0</v>
      </c>
      <c r="R922" s="74">
        <v>0</v>
      </c>
      <c r="S922" s="74"/>
      <c r="T922" s="5">
        <v>0</v>
      </c>
      <c r="U922" s="5">
        <v>0</v>
      </c>
      <c r="V922" s="5">
        <v>0</v>
      </c>
      <c r="W922" s="5">
        <v>0</v>
      </c>
      <c r="X922" s="5">
        <v>111435438</v>
      </c>
      <c r="Y922" s="73">
        <v>0</v>
      </c>
      <c r="Z922" s="73"/>
    </row>
    <row r="923" spans="1:26" ht="21" customHeight="1">
      <c r="A923" s="71" t="s">
        <v>1352</v>
      </c>
      <c r="B923" s="71"/>
      <c r="C923" s="72"/>
      <c r="D923" s="72"/>
      <c r="E923" s="4" t="s">
        <v>415</v>
      </c>
      <c r="F923" s="5">
        <v>7000000</v>
      </c>
      <c r="G923" s="5">
        <v>0</v>
      </c>
      <c r="H923" s="5">
        <v>0</v>
      </c>
      <c r="I923" s="5">
        <v>0</v>
      </c>
      <c r="J923" s="5">
        <v>0</v>
      </c>
      <c r="K923" s="5">
        <v>7000000</v>
      </c>
      <c r="L923" s="73">
        <v>0</v>
      </c>
      <c r="M923" s="73"/>
      <c r="N923" s="73">
        <v>0</v>
      </c>
      <c r="O923" s="73"/>
      <c r="P923" s="5">
        <v>0</v>
      </c>
      <c r="Q923" s="5">
        <v>0</v>
      </c>
      <c r="R923" s="74">
        <v>0</v>
      </c>
      <c r="S923" s="74"/>
      <c r="T923" s="5">
        <v>0</v>
      </c>
      <c r="U923" s="5">
        <v>0</v>
      </c>
      <c r="V923" s="5">
        <v>0</v>
      </c>
      <c r="W923" s="5">
        <v>0</v>
      </c>
      <c r="X923" s="5">
        <v>7000000</v>
      </c>
      <c r="Y923" s="73">
        <v>0</v>
      </c>
      <c r="Z923" s="73"/>
    </row>
    <row r="924" spans="1:26" ht="21" customHeight="1">
      <c r="A924" s="71" t="s">
        <v>1353</v>
      </c>
      <c r="B924" s="71"/>
      <c r="C924" s="72" t="s">
        <v>41</v>
      </c>
      <c r="D924" s="72"/>
      <c r="E924" s="4" t="s">
        <v>423</v>
      </c>
      <c r="F924" s="5">
        <v>7000000</v>
      </c>
      <c r="G924" s="5">
        <v>0</v>
      </c>
      <c r="H924" s="5">
        <v>0</v>
      </c>
      <c r="I924" s="5">
        <v>0</v>
      </c>
      <c r="J924" s="5">
        <v>0</v>
      </c>
      <c r="K924" s="5">
        <v>7000000</v>
      </c>
      <c r="L924" s="73">
        <v>0</v>
      </c>
      <c r="M924" s="73"/>
      <c r="N924" s="73">
        <v>0</v>
      </c>
      <c r="O924" s="73"/>
      <c r="P924" s="5">
        <v>0</v>
      </c>
      <c r="Q924" s="5">
        <v>0</v>
      </c>
      <c r="R924" s="74">
        <v>0</v>
      </c>
      <c r="S924" s="74"/>
      <c r="T924" s="5">
        <v>0</v>
      </c>
      <c r="U924" s="5">
        <v>0</v>
      </c>
      <c r="V924" s="5">
        <v>0</v>
      </c>
      <c r="W924" s="5">
        <v>0</v>
      </c>
      <c r="X924" s="5">
        <v>7000000</v>
      </c>
      <c r="Y924" s="73">
        <v>0</v>
      </c>
      <c r="Z924" s="73"/>
    </row>
    <row r="925" spans="1:26" ht="21" customHeight="1">
      <c r="A925" s="71" t="s">
        <v>1354</v>
      </c>
      <c r="B925" s="71"/>
      <c r="C925" s="72"/>
      <c r="D925" s="72"/>
      <c r="E925" s="4" t="s">
        <v>86</v>
      </c>
      <c r="F925" s="5">
        <v>6000000</v>
      </c>
      <c r="G925" s="5">
        <v>0</v>
      </c>
      <c r="H925" s="5">
        <v>0</v>
      </c>
      <c r="I925" s="5">
        <v>0</v>
      </c>
      <c r="J925" s="5">
        <v>0</v>
      </c>
      <c r="K925" s="5">
        <v>6000000</v>
      </c>
      <c r="L925" s="73">
        <v>2000000</v>
      </c>
      <c r="M925" s="73"/>
      <c r="N925" s="73">
        <v>0</v>
      </c>
      <c r="O925" s="73"/>
      <c r="P925" s="5">
        <v>0</v>
      </c>
      <c r="Q925" s="5">
        <v>0</v>
      </c>
      <c r="R925" s="74">
        <v>0</v>
      </c>
      <c r="S925" s="74"/>
      <c r="T925" s="5">
        <v>0</v>
      </c>
      <c r="U925" s="5">
        <v>0</v>
      </c>
      <c r="V925" s="5">
        <v>0</v>
      </c>
      <c r="W925" s="5">
        <v>0</v>
      </c>
      <c r="X925" s="5">
        <v>4000000</v>
      </c>
      <c r="Y925" s="73">
        <v>0</v>
      </c>
      <c r="Z925" s="73"/>
    </row>
    <row r="926" spans="1:26" ht="21" customHeight="1">
      <c r="A926" s="71" t="s">
        <v>1355</v>
      </c>
      <c r="B926" s="71"/>
      <c r="C926" s="72" t="s">
        <v>41</v>
      </c>
      <c r="D926" s="72"/>
      <c r="E926" s="4" t="s">
        <v>88</v>
      </c>
      <c r="F926" s="5">
        <v>6000000</v>
      </c>
      <c r="G926" s="5">
        <v>0</v>
      </c>
      <c r="H926" s="5">
        <v>0</v>
      </c>
      <c r="I926" s="5">
        <v>0</v>
      </c>
      <c r="J926" s="5">
        <v>0</v>
      </c>
      <c r="K926" s="5">
        <v>6000000</v>
      </c>
      <c r="L926" s="73">
        <v>2000000</v>
      </c>
      <c r="M926" s="73"/>
      <c r="N926" s="73">
        <v>0</v>
      </c>
      <c r="O926" s="73"/>
      <c r="P926" s="5">
        <v>0</v>
      </c>
      <c r="Q926" s="5">
        <v>0</v>
      </c>
      <c r="R926" s="74">
        <v>0</v>
      </c>
      <c r="S926" s="74"/>
      <c r="T926" s="5">
        <v>0</v>
      </c>
      <c r="U926" s="5">
        <v>0</v>
      </c>
      <c r="V926" s="5">
        <v>0</v>
      </c>
      <c r="W926" s="5">
        <v>0</v>
      </c>
      <c r="X926" s="5">
        <v>4000000</v>
      </c>
      <c r="Y926" s="73">
        <v>0</v>
      </c>
      <c r="Z926" s="73"/>
    </row>
    <row r="927" spans="1:26" ht="21.75" customHeight="1">
      <c r="A927" s="71" t="s">
        <v>1356</v>
      </c>
      <c r="B927" s="71"/>
      <c r="C927" s="72"/>
      <c r="D927" s="72"/>
      <c r="E927" s="4" t="s">
        <v>179</v>
      </c>
      <c r="F927" s="5">
        <v>211500000</v>
      </c>
      <c r="G927" s="5">
        <v>0</v>
      </c>
      <c r="H927" s="5">
        <v>0</v>
      </c>
      <c r="I927" s="5">
        <v>0</v>
      </c>
      <c r="J927" s="5">
        <v>0</v>
      </c>
      <c r="K927" s="5">
        <v>211500000</v>
      </c>
      <c r="L927" s="73">
        <v>3070233</v>
      </c>
      <c r="M927" s="73"/>
      <c r="N927" s="73">
        <v>0</v>
      </c>
      <c r="O927" s="73"/>
      <c r="P927" s="5">
        <v>3070233</v>
      </c>
      <c r="Q927" s="5">
        <v>3070233</v>
      </c>
      <c r="R927" s="74">
        <v>1.4516468085106382</v>
      </c>
      <c r="S927" s="74"/>
      <c r="T927" s="5">
        <v>3070233</v>
      </c>
      <c r="U927" s="5">
        <v>0</v>
      </c>
      <c r="V927" s="5">
        <v>3070233</v>
      </c>
      <c r="W927" s="5">
        <v>3070233</v>
      </c>
      <c r="X927" s="5">
        <v>208429767</v>
      </c>
      <c r="Y927" s="73">
        <v>0</v>
      </c>
      <c r="Z927" s="73"/>
    </row>
    <row r="928" spans="1:26" ht="21" customHeight="1">
      <c r="A928" s="71" t="s">
        <v>1357</v>
      </c>
      <c r="B928" s="71"/>
      <c r="C928" s="72"/>
      <c r="D928" s="72"/>
      <c r="E928" s="4" t="s">
        <v>182</v>
      </c>
      <c r="F928" s="5">
        <v>211500000</v>
      </c>
      <c r="G928" s="5">
        <v>0</v>
      </c>
      <c r="H928" s="5">
        <v>0</v>
      </c>
      <c r="I928" s="5">
        <v>0</v>
      </c>
      <c r="J928" s="5">
        <v>0</v>
      </c>
      <c r="K928" s="5">
        <v>211500000</v>
      </c>
      <c r="L928" s="73">
        <v>3070233</v>
      </c>
      <c r="M928" s="73"/>
      <c r="N928" s="73">
        <v>0</v>
      </c>
      <c r="O928" s="73"/>
      <c r="P928" s="5">
        <v>3070233</v>
      </c>
      <c r="Q928" s="5">
        <v>3070233</v>
      </c>
      <c r="R928" s="74">
        <v>1.4516468085106382</v>
      </c>
      <c r="S928" s="74"/>
      <c r="T928" s="5">
        <v>3070233</v>
      </c>
      <c r="U928" s="5">
        <v>0</v>
      </c>
      <c r="V928" s="5">
        <v>3070233</v>
      </c>
      <c r="W928" s="5">
        <v>3070233</v>
      </c>
      <c r="X928" s="5">
        <v>208429767</v>
      </c>
      <c r="Y928" s="73">
        <v>0</v>
      </c>
      <c r="Z928" s="73"/>
    </row>
    <row r="929" spans="1:26" ht="36.75" customHeight="1">
      <c r="A929" s="71" t="s">
        <v>1358</v>
      </c>
      <c r="B929" s="71"/>
      <c r="C929" s="72"/>
      <c r="D929" s="72"/>
      <c r="E929" s="4" t="s">
        <v>1359</v>
      </c>
      <c r="F929" s="5">
        <v>211500000</v>
      </c>
      <c r="G929" s="5">
        <v>0</v>
      </c>
      <c r="H929" s="5">
        <v>0</v>
      </c>
      <c r="I929" s="5">
        <v>0</v>
      </c>
      <c r="J929" s="5">
        <v>0</v>
      </c>
      <c r="K929" s="5">
        <v>211500000</v>
      </c>
      <c r="L929" s="73">
        <v>3070233</v>
      </c>
      <c r="M929" s="73"/>
      <c r="N929" s="73">
        <v>0</v>
      </c>
      <c r="O929" s="73"/>
      <c r="P929" s="5">
        <v>3070233</v>
      </c>
      <c r="Q929" s="5">
        <v>3070233</v>
      </c>
      <c r="R929" s="74">
        <v>1.4516468085106382</v>
      </c>
      <c r="S929" s="74"/>
      <c r="T929" s="5">
        <v>3070233</v>
      </c>
      <c r="U929" s="5">
        <v>0</v>
      </c>
      <c r="V929" s="5">
        <v>3070233</v>
      </c>
      <c r="W929" s="5">
        <v>3070233</v>
      </c>
      <c r="X929" s="5">
        <v>208429767</v>
      </c>
      <c r="Y929" s="73">
        <v>0</v>
      </c>
      <c r="Z929" s="73"/>
    </row>
    <row r="930" spans="1:26" ht="21" customHeight="1">
      <c r="A930" s="71" t="s">
        <v>1360</v>
      </c>
      <c r="B930" s="71"/>
      <c r="C930" s="72" t="s">
        <v>41</v>
      </c>
      <c r="D930" s="72"/>
      <c r="E930" s="4" t="s">
        <v>450</v>
      </c>
      <c r="F930" s="5">
        <v>164000000</v>
      </c>
      <c r="G930" s="5">
        <v>0</v>
      </c>
      <c r="H930" s="5">
        <v>0</v>
      </c>
      <c r="I930" s="5">
        <v>0</v>
      </c>
      <c r="J930" s="5">
        <v>0</v>
      </c>
      <c r="K930" s="5">
        <v>164000000</v>
      </c>
      <c r="L930" s="73">
        <v>0</v>
      </c>
      <c r="M930" s="73"/>
      <c r="N930" s="73">
        <v>0</v>
      </c>
      <c r="O930" s="73"/>
      <c r="P930" s="5">
        <v>0</v>
      </c>
      <c r="Q930" s="5">
        <v>0</v>
      </c>
      <c r="R930" s="74">
        <v>0</v>
      </c>
      <c r="S930" s="74"/>
      <c r="T930" s="5">
        <v>0</v>
      </c>
      <c r="U930" s="5">
        <v>0</v>
      </c>
      <c r="V930" s="5">
        <v>0</v>
      </c>
      <c r="W930" s="5">
        <v>0</v>
      </c>
      <c r="X930" s="5">
        <v>164000000</v>
      </c>
      <c r="Y930" s="73">
        <v>0</v>
      </c>
      <c r="Z930" s="73"/>
    </row>
    <row r="931" spans="1:26" ht="21" customHeight="1">
      <c r="A931" s="71" t="s">
        <v>1361</v>
      </c>
      <c r="B931" s="71"/>
      <c r="C931" s="72" t="s">
        <v>41</v>
      </c>
      <c r="D931" s="72"/>
      <c r="E931" s="4" t="s">
        <v>452</v>
      </c>
      <c r="F931" s="5">
        <v>42000000</v>
      </c>
      <c r="G931" s="5">
        <v>0</v>
      </c>
      <c r="H931" s="5">
        <v>0</v>
      </c>
      <c r="I931" s="5">
        <v>0</v>
      </c>
      <c r="J931" s="5">
        <v>0</v>
      </c>
      <c r="K931" s="5">
        <v>42000000</v>
      </c>
      <c r="L931" s="73">
        <v>0</v>
      </c>
      <c r="M931" s="73"/>
      <c r="N931" s="73">
        <v>0</v>
      </c>
      <c r="O931" s="73"/>
      <c r="P931" s="5">
        <v>0</v>
      </c>
      <c r="Q931" s="5">
        <v>0</v>
      </c>
      <c r="R931" s="74">
        <v>0</v>
      </c>
      <c r="S931" s="74"/>
      <c r="T931" s="5">
        <v>0</v>
      </c>
      <c r="U931" s="5">
        <v>0</v>
      </c>
      <c r="V931" s="5">
        <v>0</v>
      </c>
      <c r="W931" s="5">
        <v>0</v>
      </c>
      <c r="X931" s="5">
        <v>42000000</v>
      </c>
      <c r="Y931" s="73">
        <v>0</v>
      </c>
      <c r="Z931" s="73"/>
    </row>
    <row r="932" spans="1:26" ht="21" customHeight="1">
      <c r="A932" s="71" t="s">
        <v>1362</v>
      </c>
      <c r="B932" s="71"/>
      <c r="C932" s="72" t="s">
        <v>41</v>
      </c>
      <c r="D932" s="72"/>
      <c r="E932" s="4" t="s">
        <v>454</v>
      </c>
      <c r="F932" s="5">
        <v>5500000</v>
      </c>
      <c r="G932" s="5">
        <v>0</v>
      </c>
      <c r="H932" s="5">
        <v>0</v>
      </c>
      <c r="I932" s="5">
        <v>0</v>
      </c>
      <c r="J932" s="5">
        <v>0</v>
      </c>
      <c r="K932" s="5">
        <v>5500000</v>
      </c>
      <c r="L932" s="73">
        <v>3070233</v>
      </c>
      <c r="M932" s="73"/>
      <c r="N932" s="73">
        <v>0</v>
      </c>
      <c r="O932" s="73"/>
      <c r="P932" s="5">
        <v>3070233</v>
      </c>
      <c r="Q932" s="5">
        <v>3070233</v>
      </c>
      <c r="R932" s="74">
        <v>55.822418181818186</v>
      </c>
      <c r="S932" s="74"/>
      <c r="T932" s="5">
        <v>3070233</v>
      </c>
      <c r="U932" s="5">
        <v>0</v>
      </c>
      <c r="V932" s="5">
        <v>3070233</v>
      </c>
      <c r="W932" s="5">
        <v>3070233</v>
      </c>
      <c r="X932" s="5">
        <v>2429767</v>
      </c>
      <c r="Y932" s="73">
        <v>0</v>
      </c>
      <c r="Z932" s="73"/>
    </row>
    <row r="933" spans="1:26" ht="36.75" customHeight="1">
      <c r="A933" s="71" t="s">
        <v>1363</v>
      </c>
      <c r="B933" s="71"/>
      <c r="C933" s="72"/>
      <c r="D933" s="72"/>
      <c r="E933" s="4" t="s">
        <v>247</v>
      </c>
      <c r="F933" s="5">
        <v>0</v>
      </c>
      <c r="G933" s="5">
        <v>0</v>
      </c>
      <c r="H933" s="5">
        <v>0</v>
      </c>
      <c r="I933" s="5">
        <v>61280584</v>
      </c>
      <c r="J933" s="5">
        <v>0</v>
      </c>
      <c r="K933" s="5">
        <v>61280584</v>
      </c>
      <c r="L933" s="73">
        <v>61280584</v>
      </c>
      <c r="M933" s="73"/>
      <c r="N933" s="73">
        <v>0</v>
      </c>
      <c r="O933" s="73"/>
      <c r="P933" s="5">
        <v>61280584</v>
      </c>
      <c r="Q933" s="5">
        <v>61280584</v>
      </c>
      <c r="R933" s="74">
        <v>100</v>
      </c>
      <c r="S933" s="74"/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73">
        <v>0</v>
      </c>
      <c r="Z933" s="73"/>
    </row>
    <row r="934" spans="1:26" ht="36.75" customHeight="1">
      <c r="A934" s="71" t="s">
        <v>1364</v>
      </c>
      <c r="B934" s="71"/>
      <c r="C934" s="72"/>
      <c r="D934" s="72"/>
      <c r="E934" s="4" t="s">
        <v>247</v>
      </c>
      <c r="F934" s="5">
        <v>0</v>
      </c>
      <c r="G934" s="5">
        <v>0</v>
      </c>
      <c r="H934" s="5">
        <v>0</v>
      </c>
      <c r="I934" s="5">
        <v>61280584</v>
      </c>
      <c r="J934" s="5">
        <v>0</v>
      </c>
      <c r="K934" s="5">
        <v>61280584</v>
      </c>
      <c r="L934" s="73">
        <v>61280584</v>
      </c>
      <c r="M934" s="73"/>
      <c r="N934" s="73">
        <v>0</v>
      </c>
      <c r="O934" s="73"/>
      <c r="P934" s="5">
        <v>61280584</v>
      </c>
      <c r="Q934" s="5">
        <v>61280584</v>
      </c>
      <c r="R934" s="74">
        <v>100</v>
      </c>
      <c r="S934" s="74"/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73">
        <v>0</v>
      </c>
      <c r="Z934" s="73"/>
    </row>
    <row r="935" spans="1:26" ht="36.75" customHeight="1">
      <c r="A935" s="71" t="s">
        <v>1365</v>
      </c>
      <c r="B935" s="71"/>
      <c r="C935" s="72"/>
      <c r="D935" s="72"/>
      <c r="E935" s="4" t="s">
        <v>247</v>
      </c>
      <c r="F935" s="5">
        <v>0</v>
      </c>
      <c r="G935" s="5">
        <v>0</v>
      </c>
      <c r="H935" s="5">
        <v>0</v>
      </c>
      <c r="I935" s="5">
        <v>61280584</v>
      </c>
      <c r="J935" s="5">
        <v>0</v>
      </c>
      <c r="K935" s="5">
        <v>61280584</v>
      </c>
      <c r="L935" s="73">
        <v>61280584</v>
      </c>
      <c r="M935" s="73"/>
      <c r="N935" s="73">
        <v>0</v>
      </c>
      <c r="O935" s="73"/>
      <c r="P935" s="5">
        <v>61280584</v>
      </c>
      <c r="Q935" s="5">
        <v>61280584</v>
      </c>
      <c r="R935" s="74">
        <v>100</v>
      </c>
      <c r="S935" s="74"/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73">
        <v>0</v>
      </c>
      <c r="Z935" s="73"/>
    </row>
    <row r="936" spans="1:26" ht="36.75" customHeight="1">
      <c r="A936" s="71" t="s">
        <v>1366</v>
      </c>
      <c r="B936" s="71"/>
      <c r="C936" s="72"/>
      <c r="D936" s="72"/>
      <c r="E936" s="4" t="s">
        <v>247</v>
      </c>
      <c r="F936" s="5">
        <v>0</v>
      </c>
      <c r="G936" s="5">
        <v>0</v>
      </c>
      <c r="H936" s="5">
        <v>0</v>
      </c>
      <c r="I936" s="5">
        <v>61280584</v>
      </c>
      <c r="J936" s="5">
        <v>0</v>
      </c>
      <c r="K936" s="5">
        <v>61280584</v>
      </c>
      <c r="L936" s="73">
        <v>61280584</v>
      </c>
      <c r="M936" s="73"/>
      <c r="N936" s="73">
        <v>0</v>
      </c>
      <c r="O936" s="73"/>
      <c r="P936" s="5">
        <v>61280584</v>
      </c>
      <c r="Q936" s="5">
        <v>61280584</v>
      </c>
      <c r="R936" s="74">
        <v>100</v>
      </c>
      <c r="S936" s="74"/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73">
        <v>0</v>
      </c>
      <c r="Z936" s="73"/>
    </row>
    <row r="937" spans="1:26" ht="36.75" customHeight="1">
      <c r="A937" s="71" t="s">
        <v>1367</v>
      </c>
      <c r="B937" s="71"/>
      <c r="C937" s="72" t="s">
        <v>41</v>
      </c>
      <c r="D937" s="72"/>
      <c r="E937" s="4" t="s">
        <v>247</v>
      </c>
      <c r="F937" s="5">
        <v>0</v>
      </c>
      <c r="G937" s="5">
        <v>0</v>
      </c>
      <c r="H937" s="5">
        <v>0</v>
      </c>
      <c r="I937" s="5">
        <v>61280584</v>
      </c>
      <c r="J937" s="5">
        <v>0</v>
      </c>
      <c r="K937" s="5">
        <v>61280584</v>
      </c>
      <c r="L937" s="73">
        <v>61280584</v>
      </c>
      <c r="M937" s="73"/>
      <c r="N937" s="73">
        <v>0</v>
      </c>
      <c r="O937" s="73"/>
      <c r="P937" s="5">
        <v>61280584</v>
      </c>
      <c r="Q937" s="5">
        <v>61280584</v>
      </c>
      <c r="R937" s="74">
        <v>100</v>
      </c>
      <c r="S937" s="74"/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73">
        <v>0</v>
      </c>
      <c r="Z937" s="73"/>
    </row>
    <row r="938" spans="1:26" ht="21.75" customHeight="1">
      <c r="A938" s="71" t="s">
        <v>1368</v>
      </c>
      <c r="B938" s="71"/>
      <c r="C938" s="72"/>
      <c r="D938" s="72"/>
      <c r="E938" s="4" t="s">
        <v>1369</v>
      </c>
      <c r="F938" s="5">
        <v>2745452776</v>
      </c>
      <c r="G938" s="5">
        <v>0</v>
      </c>
      <c r="H938" s="5">
        <v>0</v>
      </c>
      <c r="I938" s="5">
        <v>0</v>
      </c>
      <c r="J938" s="5">
        <v>0</v>
      </c>
      <c r="K938" s="5">
        <v>2745452776</v>
      </c>
      <c r="L938" s="73">
        <v>382927550</v>
      </c>
      <c r="M938" s="73"/>
      <c r="N938" s="73">
        <v>0</v>
      </c>
      <c r="O938" s="73"/>
      <c r="P938" s="5">
        <v>266746050</v>
      </c>
      <c r="Q938" s="5">
        <v>266746050</v>
      </c>
      <c r="R938" s="74">
        <v>9.715921990420716</v>
      </c>
      <c r="S938" s="74"/>
      <c r="T938" s="5">
        <v>94753776</v>
      </c>
      <c r="U938" s="5">
        <v>0</v>
      </c>
      <c r="V938" s="5">
        <v>72993176</v>
      </c>
      <c r="W938" s="5">
        <v>72993176</v>
      </c>
      <c r="X938" s="5">
        <v>2362525226</v>
      </c>
      <c r="Y938" s="73">
        <v>21760600</v>
      </c>
      <c r="Z938" s="73"/>
    </row>
    <row r="939" spans="1:26" ht="21" customHeight="1">
      <c r="A939" s="71" t="s">
        <v>1370</v>
      </c>
      <c r="B939" s="71"/>
      <c r="C939" s="72"/>
      <c r="D939" s="72"/>
      <c r="E939" s="4" t="s">
        <v>31</v>
      </c>
      <c r="F939" s="5">
        <v>2745452776</v>
      </c>
      <c r="G939" s="5">
        <v>0</v>
      </c>
      <c r="H939" s="5">
        <v>0</v>
      </c>
      <c r="I939" s="5">
        <v>0</v>
      </c>
      <c r="J939" s="5">
        <v>0</v>
      </c>
      <c r="K939" s="5">
        <v>2745452776</v>
      </c>
      <c r="L939" s="73">
        <v>382927550</v>
      </c>
      <c r="M939" s="73"/>
      <c r="N939" s="73">
        <v>0</v>
      </c>
      <c r="O939" s="73"/>
      <c r="P939" s="5">
        <v>266746050</v>
      </c>
      <c r="Q939" s="5">
        <v>266746050</v>
      </c>
      <c r="R939" s="74">
        <v>9.715921990420716</v>
      </c>
      <c r="S939" s="74"/>
      <c r="T939" s="5">
        <v>94753776</v>
      </c>
      <c r="U939" s="5">
        <v>0</v>
      </c>
      <c r="V939" s="5">
        <v>72993176</v>
      </c>
      <c r="W939" s="5">
        <v>72993176</v>
      </c>
      <c r="X939" s="5">
        <v>2362525226</v>
      </c>
      <c r="Y939" s="73">
        <v>21760600</v>
      </c>
      <c r="Z939" s="73"/>
    </row>
    <row r="940" spans="1:26" ht="21" customHeight="1">
      <c r="A940" s="71" t="s">
        <v>1371</v>
      </c>
      <c r="B940" s="71"/>
      <c r="C940" s="72"/>
      <c r="D940" s="72"/>
      <c r="E940" s="4" t="s">
        <v>33</v>
      </c>
      <c r="F940" s="5">
        <v>2745452776</v>
      </c>
      <c r="G940" s="5">
        <v>0</v>
      </c>
      <c r="H940" s="5">
        <v>0</v>
      </c>
      <c r="I940" s="5">
        <v>0</v>
      </c>
      <c r="J940" s="5">
        <v>0</v>
      </c>
      <c r="K940" s="5">
        <v>2745452776</v>
      </c>
      <c r="L940" s="73">
        <v>382927550</v>
      </c>
      <c r="M940" s="73"/>
      <c r="N940" s="73">
        <v>0</v>
      </c>
      <c r="O940" s="73"/>
      <c r="P940" s="5">
        <v>266746050</v>
      </c>
      <c r="Q940" s="5">
        <v>266746050</v>
      </c>
      <c r="R940" s="74">
        <v>9.715921990420716</v>
      </c>
      <c r="S940" s="74"/>
      <c r="T940" s="5">
        <v>94753776</v>
      </c>
      <c r="U940" s="5">
        <v>0</v>
      </c>
      <c r="V940" s="5">
        <v>72993176</v>
      </c>
      <c r="W940" s="5">
        <v>72993176</v>
      </c>
      <c r="X940" s="5">
        <v>2362525226</v>
      </c>
      <c r="Y940" s="73">
        <v>21760600</v>
      </c>
      <c r="Z940" s="73"/>
    </row>
    <row r="941" spans="1:26" ht="21" customHeight="1">
      <c r="A941" s="71" t="s">
        <v>1372</v>
      </c>
      <c r="B941" s="71"/>
      <c r="C941" s="72"/>
      <c r="D941" s="72"/>
      <c r="E941" s="4" t="s">
        <v>35</v>
      </c>
      <c r="F941" s="5">
        <v>2566352776</v>
      </c>
      <c r="G941" s="5">
        <v>0</v>
      </c>
      <c r="H941" s="5">
        <v>0</v>
      </c>
      <c r="I941" s="5">
        <v>0</v>
      </c>
      <c r="J941" s="5">
        <v>0</v>
      </c>
      <c r="K941" s="5">
        <v>2566352776</v>
      </c>
      <c r="L941" s="73">
        <v>382927550</v>
      </c>
      <c r="M941" s="73"/>
      <c r="N941" s="73">
        <v>0</v>
      </c>
      <c r="O941" s="73"/>
      <c r="P941" s="5">
        <v>266746050</v>
      </c>
      <c r="Q941" s="5">
        <v>266746050</v>
      </c>
      <c r="R941" s="74">
        <v>10.393974378524803</v>
      </c>
      <c r="S941" s="74"/>
      <c r="T941" s="5">
        <v>94753776</v>
      </c>
      <c r="U941" s="5">
        <v>0</v>
      </c>
      <c r="V941" s="5">
        <v>72993176</v>
      </c>
      <c r="W941" s="5">
        <v>72993176</v>
      </c>
      <c r="X941" s="5">
        <v>2183425226</v>
      </c>
      <c r="Y941" s="73">
        <v>21760600</v>
      </c>
      <c r="Z941" s="73"/>
    </row>
    <row r="942" spans="1:26" ht="21" customHeight="1">
      <c r="A942" s="71" t="s">
        <v>1373</v>
      </c>
      <c r="B942" s="71"/>
      <c r="C942" s="72"/>
      <c r="D942" s="72"/>
      <c r="E942" s="4" t="s">
        <v>37</v>
      </c>
      <c r="F942" s="5">
        <v>2388202776</v>
      </c>
      <c r="G942" s="5">
        <v>0</v>
      </c>
      <c r="H942" s="5">
        <v>0</v>
      </c>
      <c r="I942" s="5">
        <v>0</v>
      </c>
      <c r="J942" s="5">
        <v>0</v>
      </c>
      <c r="K942" s="5">
        <v>2388202776</v>
      </c>
      <c r="L942" s="73">
        <v>366777550</v>
      </c>
      <c r="M942" s="73"/>
      <c r="N942" s="73">
        <v>0</v>
      </c>
      <c r="O942" s="73"/>
      <c r="P942" s="5">
        <v>261396050</v>
      </c>
      <c r="Q942" s="5">
        <v>261396050</v>
      </c>
      <c r="R942" s="74">
        <v>10.945303833781324</v>
      </c>
      <c r="S942" s="74"/>
      <c r="T942" s="5">
        <v>94753776</v>
      </c>
      <c r="U942" s="5">
        <v>0</v>
      </c>
      <c r="V942" s="5">
        <v>72993176</v>
      </c>
      <c r="W942" s="5">
        <v>72993176</v>
      </c>
      <c r="X942" s="5">
        <v>2021425226</v>
      </c>
      <c r="Y942" s="73">
        <v>21760600</v>
      </c>
      <c r="Z942" s="73"/>
    </row>
    <row r="943" spans="1:26" ht="36.75" customHeight="1">
      <c r="A943" s="71" t="s">
        <v>1374</v>
      </c>
      <c r="B943" s="71"/>
      <c r="C943" s="72"/>
      <c r="D943" s="72"/>
      <c r="E943" s="4" t="s">
        <v>39</v>
      </c>
      <c r="F943" s="5">
        <v>1341900000</v>
      </c>
      <c r="G943" s="5">
        <v>0</v>
      </c>
      <c r="H943" s="5">
        <v>0</v>
      </c>
      <c r="I943" s="5">
        <v>0</v>
      </c>
      <c r="J943" s="5">
        <v>0</v>
      </c>
      <c r="K943" s="5">
        <v>1341900000</v>
      </c>
      <c r="L943" s="73">
        <v>72993176</v>
      </c>
      <c r="M943" s="73"/>
      <c r="N943" s="73">
        <v>0</v>
      </c>
      <c r="O943" s="73"/>
      <c r="P943" s="5">
        <v>72993176</v>
      </c>
      <c r="Q943" s="5">
        <v>72993176</v>
      </c>
      <c r="R943" s="74">
        <v>5.4395391608912735</v>
      </c>
      <c r="S943" s="74"/>
      <c r="T943" s="5">
        <v>72993176</v>
      </c>
      <c r="U943" s="5">
        <v>0</v>
      </c>
      <c r="V943" s="5">
        <v>72993176</v>
      </c>
      <c r="W943" s="5">
        <v>72993176</v>
      </c>
      <c r="X943" s="5">
        <v>1268906824</v>
      </c>
      <c r="Y943" s="73">
        <v>0</v>
      </c>
      <c r="Z943" s="73"/>
    </row>
    <row r="944" spans="1:26" ht="21" customHeight="1">
      <c r="A944" s="71" t="s">
        <v>1375</v>
      </c>
      <c r="B944" s="71"/>
      <c r="C944" s="72" t="s">
        <v>41</v>
      </c>
      <c r="D944" s="72"/>
      <c r="E944" s="4" t="s">
        <v>42</v>
      </c>
      <c r="F944" s="5">
        <v>1037000000</v>
      </c>
      <c r="G944" s="5">
        <v>0</v>
      </c>
      <c r="H944" s="5">
        <v>0</v>
      </c>
      <c r="I944" s="5">
        <v>0</v>
      </c>
      <c r="J944" s="5">
        <v>0</v>
      </c>
      <c r="K944" s="5">
        <v>1037000000</v>
      </c>
      <c r="L944" s="73">
        <v>69081054</v>
      </c>
      <c r="M944" s="73"/>
      <c r="N944" s="73">
        <v>0</v>
      </c>
      <c r="O944" s="73"/>
      <c r="P944" s="5">
        <v>69081054</v>
      </c>
      <c r="Q944" s="5">
        <v>69081054</v>
      </c>
      <c r="R944" s="74">
        <v>6.661625265188042</v>
      </c>
      <c r="S944" s="74"/>
      <c r="T944" s="5">
        <v>69081054</v>
      </c>
      <c r="U944" s="5">
        <v>0</v>
      </c>
      <c r="V944" s="5">
        <v>69081054</v>
      </c>
      <c r="W944" s="5">
        <v>69081054</v>
      </c>
      <c r="X944" s="5">
        <v>967918946</v>
      </c>
      <c r="Y944" s="73">
        <v>0</v>
      </c>
      <c r="Z944" s="73"/>
    </row>
    <row r="945" spans="1:26" ht="21" customHeight="1">
      <c r="A945" s="71" t="s">
        <v>1376</v>
      </c>
      <c r="B945" s="71"/>
      <c r="C945" s="72" t="s">
        <v>41</v>
      </c>
      <c r="D945" s="72"/>
      <c r="E945" s="4" t="s">
        <v>44</v>
      </c>
      <c r="F945" s="5">
        <v>1600000</v>
      </c>
      <c r="G945" s="5">
        <v>0</v>
      </c>
      <c r="H945" s="5">
        <v>0</v>
      </c>
      <c r="I945" s="5">
        <v>0</v>
      </c>
      <c r="J945" s="5">
        <v>0</v>
      </c>
      <c r="K945" s="5">
        <v>1600000</v>
      </c>
      <c r="L945" s="73">
        <v>0</v>
      </c>
      <c r="M945" s="73"/>
      <c r="N945" s="73">
        <v>0</v>
      </c>
      <c r="O945" s="73"/>
      <c r="P945" s="5">
        <v>0</v>
      </c>
      <c r="Q945" s="5">
        <v>0</v>
      </c>
      <c r="R945" s="74">
        <v>0</v>
      </c>
      <c r="S945" s="74"/>
      <c r="T945" s="5">
        <v>0</v>
      </c>
      <c r="U945" s="5">
        <v>0</v>
      </c>
      <c r="V945" s="5">
        <v>0</v>
      </c>
      <c r="W945" s="5">
        <v>0</v>
      </c>
      <c r="X945" s="5">
        <v>1600000</v>
      </c>
      <c r="Y945" s="73">
        <v>0</v>
      </c>
      <c r="Z945" s="73"/>
    </row>
    <row r="946" spans="1:26" ht="21" customHeight="1">
      <c r="A946" s="71" t="s">
        <v>1377</v>
      </c>
      <c r="B946" s="71"/>
      <c r="C946" s="72" t="s">
        <v>41</v>
      </c>
      <c r="D946" s="72"/>
      <c r="E946" s="4" t="s">
        <v>46</v>
      </c>
      <c r="F946" s="5">
        <v>48600000</v>
      </c>
      <c r="G946" s="5">
        <v>0</v>
      </c>
      <c r="H946" s="5">
        <v>0</v>
      </c>
      <c r="I946" s="5">
        <v>0</v>
      </c>
      <c r="J946" s="5">
        <v>0</v>
      </c>
      <c r="K946" s="5">
        <v>48600000</v>
      </c>
      <c r="L946" s="73">
        <v>0</v>
      </c>
      <c r="M946" s="73"/>
      <c r="N946" s="73">
        <v>0</v>
      </c>
      <c r="O946" s="73"/>
      <c r="P946" s="5">
        <v>0</v>
      </c>
      <c r="Q946" s="5">
        <v>0</v>
      </c>
      <c r="R946" s="74">
        <v>0</v>
      </c>
      <c r="S946" s="74"/>
      <c r="T946" s="5">
        <v>0</v>
      </c>
      <c r="U946" s="5">
        <v>0</v>
      </c>
      <c r="V946" s="5">
        <v>0</v>
      </c>
      <c r="W946" s="5">
        <v>0</v>
      </c>
      <c r="X946" s="5">
        <v>48600000</v>
      </c>
      <c r="Y946" s="73">
        <v>0</v>
      </c>
      <c r="Z946" s="73"/>
    </row>
    <row r="947" spans="1:26" ht="21.75" customHeight="1">
      <c r="A947" s="71" t="s">
        <v>1378</v>
      </c>
      <c r="B947" s="71"/>
      <c r="C947" s="72" t="s">
        <v>41</v>
      </c>
      <c r="D947" s="72"/>
      <c r="E947" s="4" t="s">
        <v>48</v>
      </c>
      <c r="F947" s="5">
        <v>102000000</v>
      </c>
      <c r="G947" s="5">
        <v>0</v>
      </c>
      <c r="H947" s="5">
        <v>0</v>
      </c>
      <c r="I947" s="5">
        <v>0</v>
      </c>
      <c r="J947" s="5">
        <v>0</v>
      </c>
      <c r="K947" s="5">
        <v>102000000</v>
      </c>
      <c r="L947" s="73">
        <v>0</v>
      </c>
      <c r="M947" s="73"/>
      <c r="N947" s="73">
        <v>0</v>
      </c>
      <c r="O947" s="73"/>
      <c r="P947" s="5">
        <v>0</v>
      </c>
      <c r="Q947" s="5">
        <v>0</v>
      </c>
      <c r="R947" s="74">
        <v>0</v>
      </c>
      <c r="S947" s="74"/>
      <c r="T947" s="5">
        <v>0</v>
      </c>
      <c r="U947" s="5">
        <v>0</v>
      </c>
      <c r="V947" s="5">
        <v>0</v>
      </c>
      <c r="W947" s="5">
        <v>0</v>
      </c>
      <c r="X947" s="5">
        <v>102000000</v>
      </c>
      <c r="Y947" s="73">
        <v>0</v>
      </c>
      <c r="Z947" s="73"/>
    </row>
    <row r="948" spans="1:26" ht="21" customHeight="1">
      <c r="A948" s="71" t="s">
        <v>1379</v>
      </c>
      <c r="B948" s="71"/>
      <c r="C948" s="72" t="s">
        <v>41</v>
      </c>
      <c r="D948" s="72"/>
      <c r="E948" s="4" t="s">
        <v>50</v>
      </c>
      <c r="F948" s="5">
        <v>68000000</v>
      </c>
      <c r="G948" s="5">
        <v>0</v>
      </c>
      <c r="H948" s="5">
        <v>0</v>
      </c>
      <c r="I948" s="5">
        <v>0</v>
      </c>
      <c r="J948" s="5">
        <v>0</v>
      </c>
      <c r="K948" s="5">
        <v>68000000</v>
      </c>
      <c r="L948" s="73">
        <v>0</v>
      </c>
      <c r="M948" s="73"/>
      <c r="N948" s="73">
        <v>0</v>
      </c>
      <c r="O948" s="73"/>
      <c r="P948" s="5">
        <v>0</v>
      </c>
      <c r="Q948" s="5">
        <v>0</v>
      </c>
      <c r="R948" s="74">
        <v>0</v>
      </c>
      <c r="S948" s="74"/>
      <c r="T948" s="5">
        <v>0</v>
      </c>
      <c r="U948" s="5">
        <v>0</v>
      </c>
      <c r="V948" s="5">
        <v>0</v>
      </c>
      <c r="W948" s="5">
        <v>0</v>
      </c>
      <c r="X948" s="5">
        <v>68000000</v>
      </c>
      <c r="Y948" s="73">
        <v>0</v>
      </c>
      <c r="Z948" s="73"/>
    </row>
    <row r="949" spans="1:26" ht="21" customHeight="1">
      <c r="A949" s="71" t="s">
        <v>1380</v>
      </c>
      <c r="B949" s="71"/>
      <c r="C949" s="72" t="s">
        <v>41</v>
      </c>
      <c r="D949" s="72"/>
      <c r="E949" s="4" t="s">
        <v>52</v>
      </c>
      <c r="F949" s="5">
        <v>2400000</v>
      </c>
      <c r="G949" s="5">
        <v>0</v>
      </c>
      <c r="H949" s="5">
        <v>0</v>
      </c>
      <c r="I949" s="5">
        <v>0</v>
      </c>
      <c r="J949" s="5">
        <v>0</v>
      </c>
      <c r="K949" s="5">
        <v>2400000</v>
      </c>
      <c r="L949" s="73">
        <v>133710</v>
      </c>
      <c r="M949" s="73"/>
      <c r="N949" s="73">
        <v>0</v>
      </c>
      <c r="O949" s="73"/>
      <c r="P949" s="5">
        <v>133710</v>
      </c>
      <c r="Q949" s="5">
        <v>133710</v>
      </c>
      <c r="R949" s="74">
        <v>5.57125</v>
      </c>
      <c r="S949" s="74"/>
      <c r="T949" s="5">
        <v>133710</v>
      </c>
      <c r="U949" s="5">
        <v>0</v>
      </c>
      <c r="V949" s="5">
        <v>133710</v>
      </c>
      <c r="W949" s="5">
        <v>133710</v>
      </c>
      <c r="X949" s="5">
        <v>2266290</v>
      </c>
      <c r="Y949" s="73">
        <v>0</v>
      </c>
      <c r="Z949" s="73"/>
    </row>
    <row r="950" spans="1:26" ht="28.5" customHeight="1">
      <c r="A950" s="71" t="s">
        <v>1381</v>
      </c>
      <c r="B950" s="71"/>
      <c r="C950" s="72" t="s">
        <v>41</v>
      </c>
      <c r="D950" s="72"/>
      <c r="E950" s="4" t="s">
        <v>1382</v>
      </c>
      <c r="F950" s="5">
        <v>32100000</v>
      </c>
      <c r="G950" s="5">
        <v>0</v>
      </c>
      <c r="H950" s="5">
        <v>0</v>
      </c>
      <c r="I950" s="5">
        <v>0</v>
      </c>
      <c r="J950" s="5">
        <v>0</v>
      </c>
      <c r="K950" s="5">
        <v>32100000</v>
      </c>
      <c r="L950" s="73">
        <v>3696671</v>
      </c>
      <c r="M950" s="73"/>
      <c r="N950" s="73">
        <v>0</v>
      </c>
      <c r="O950" s="73"/>
      <c r="P950" s="5">
        <v>3696671</v>
      </c>
      <c r="Q950" s="5">
        <v>3696671</v>
      </c>
      <c r="R950" s="74">
        <v>11.516109034267913</v>
      </c>
      <c r="S950" s="74"/>
      <c r="T950" s="5">
        <v>3696671</v>
      </c>
      <c r="U950" s="5">
        <v>0</v>
      </c>
      <c r="V950" s="5">
        <v>3696671</v>
      </c>
      <c r="W950" s="5">
        <v>3696671</v>
      </c>
      <c r="X950" s="5">
        <v>28403329</v>
      </c>
      <c r="Y950" s="73">
        <v>0</v>
      </c>
      <c r="Z950" s="73"/>
    </row>
    <row r="951" spans="1:26" ht="27.75" customHeight="1">
      <c r="A951" s="71" t="s">
        <v>1383</v>
      </c>
      <c r="B951" s="71"/>
      <c r="C951" s="72" t="s">
        <v>41</v>
      </c>
      <c r="D951" s="72"/>
      <c r="E951" s="4" t="s">
        <v>1384</v>
      </c>
      <c r="F951" s="5">
        <v>2000000</v>
      </c>
      <c r="G951" s="5">
        <v>0</v>
      </c>
      <c r="H951" s="5">
        <v>0</v>
      </c>
      <c r="I951" s="5">
        <v>0</v>
      </c>
      <c r="J951" s="5">
        <v>0</v>
      </c>
      <c r="K951" s="5">
        <v>2000000</v>
      </c>
      <c r="L951" s="73">
        <v>0</v>
      </c>
      <c r="M951" s="73"/>
      <c r="N951" s="73">
        <v>0</v>
      </c>
      <c r="O951" s="73"/>
      <c r="P951" s="5">
        <v>0</v>
      </c>
      <c r="Q951" s="5">
        <v>0</v>
      </c>
      <c r="R951" s="74">
        <v>0</v>
      </c>
      <c r="S951" s="74"/>
      <c r="T951" s="5">
        <v>0</v>
      </c>
      <c r="U951" s="5">
        <v>0</v>
      </c>
      <c r="V951" s="5">
        <v>0</v>
      </c>
      <c r="W951" s="5">
        <v>0</v>
      </c>
      <c r="X951" s="5">
        <v>2000000</v>
      </c>
      <c r="Y951" s="73">
        <v>0</v>
      </c>
      <c r="Z951" s="73"/>
    </row>
    <row r="952" spans="1:26" ht="21" customHeight="1">
      <c r="A952" s="71" t="s">
        <v>1385</v>
      </c>
      <c r="B952" s="71"/>
      <c r="C952" s="72" t="s">
        <v>41</v>
      </c>
      <c r="D952" s="72"/>
      <c r="E952" s="4" t="s">
        <v>54</v>
      </c>
      <c r="F952" s="5">
        <v>46500000</v>
      </c>
      <c r="G952" s="5">
        <v>0</v>
      </c>
      <c r="H952" s="5">
        <v>0</v>
      </c>
      <c r="I952" s="5">
        <v>0</v>
      </c>
      <c r="J952" s="5">
        <v>0</v>
      </c>
      <c r="K952" s="5">
        <v>46500000</v>
      </c>
      <c r="L952" s="73">
        <v>0</v>
      </c>
      <c r="M952" s="73"/>
      <c r="N952" s="73">
        <v>0</v>
      </c>
      <c r="O952" s="73"/>
      <c r="P952" s="5">
        <v>0</v>
      </c>
      <c r="Q952" s="5">
        <v>0</v>
      </c>
      <c r="R952" s="74">
        <v>0</v>
      </c>
      <c r="S952" s="74"/>
      <c r="T952" s="5">
        <v>0</v>
      </c>
      <c r="U952" s="5">
        <v>0</v>
      </c>
      <c r="V952" s="5">
        <v>0</v>
      </c>
      <c r="W952" s="5">
        <v>0</v>
      </c>
      <c r="X952" s="5">
        <v>46500000</v>
      </c>
      <c r="Y952" s="73">
        <v>0</v>
      </c>
      <c r="Z952" s="73"/>
    </row>
    <row r="953" spans="1:26" ht="21.75" customHeight="1">
      <c r="A953" s="71" t="s">
        <v>1386</v>
      </c>
      <c r="B953" s="71"/>
      <c r="C953" s="72" t="s">
        <v>41</v>
      </c>
      <c r="D953" s="72"/>
      <c r="E953" s="4" t="s">
        <v>56</v>
      </c>
      <c r="F953" s="5">
        <v>1700000</v>
      </c>
      <c r="G953" s="5">
        <v>0</v>
      </c>
      <c r="H953" s="5">
        <v>0</v>
      </c>
      <c r="I953" s="5">
        <v>0</v>
      </c>
      <c r="J953" s="5">
        <v>0</v>
      </c>
      <c r="K953" s="5">
        <v>1700000</v>
      </c>
      <c r="L953" s="73">
        <v>81741</v>
      </c>
      <c r="M953" s="73"/>
      <c r="N953" s="73">
        <v>0</v>
      </c>
      <c r="O953" s="73"/>
      <c r="P953" s="5">
        <v>81741</v>
      </c>
      <c r="Q953" s="5">
        <v>81741</v>
      </c>
      <c r="R953" s="74">
        <v>4.808294117647059</v>
      </c>
      <c r="S953" s="74"/>
      <c r="T953" s="5">
        <v>81741</v>
      </c>
      <c r="U953" s="5">
        <v>0</v>
      </c>
      <c r="V953" s="5">
        <v>81741</v>
      </c>
      <c r="W953" s="5">
        <v>81741</v>
      </c>
      <c r="X953" s="5">
        <v>1618259</v>
      </c>
      <c r="Y953" s="73">
        <v>0</v>
      </c>
      <c r="Z953" s="73"/>
    </row>
    <row r="954" spans="1:26" ht="27.75" customHeight="1">
      <c r="A954" s="71" t="s">
        <v>1387</v>
      </c>
      <c r="B954" s="71"/>
      <c r="C954" s="72"/>
      <c r="D954" s="72"/>
      <c r="E954" s="4" t="s">
        <v>360</v>
      </c>
      <c r="F954" s="5">
        <v>614002776</v>
      </c>
      <c r="G954" s="5">
        <v>0</v>
      </c>
      <c r="H954" s="5">
        <v>0</v>
      </c>
      <c r="I954" s="5">
        <v>0</v>
      </c>
      <c r="J954" s="5">
        <v>0</v>
      </c>
      <c r="K954" s="5">
        <v>614002776</v>
      </c>
      <c r="L954" s="73">
        <v>270992274</v>
      </c>
      <c r="M954" s="73"/>
      <c r="N954" s="73">
        <v>0</v>
      </c>
      <c r="O954" s="73"/>
      <c r="P954" s="5">
        <v>166642274</v>
      </c>
      <c r="Q954" s="5">
        <v>166642274</v>
      </c>
      <c r="R954" s="74">
        <v>27.140312798846367</v>
      </c>
      <c r="S954" s="74"/>
      <c r="T954" s="5">
        <v>0</v>
      </c>
      <c r="U954" s="5">
        <v>0</v>
      </c>
      <c r="V954" s="5">
        <v>0</v>
      </c>
      <c r="W954" s="5">
        <v>0</v>
      </c>
      <c r="X954" s="5">
        <v>343010502</v>
      </c>
      <c r="Y954" s="73">
        <v>0</v>
      </c>
      <c r="Z954" s="73"/>
    </row>
    <row r="955" spans="1:26" ht="21" customHeight="1">
      <c r="A955" s="71" t="s">
        <v>1388</v>
      </c>
      <c r="B955" s="71"/>
      <c r="C955" s="72" t="s">
        <v>41</v>
      </c>
      <c r="D955" s="72"/>
      <c r="E955" s="4" t="s">
        <v>1389</v>
      </c>
      <c r="F955" s="5">
        <v>614002776</v>
      </c>
      <c r="G955" s="5">
        <v>0</v>
      </c>
      <c r="H955" s="5">
        <v>0</v>
      </c>
      <c r="I955" s="5">
        <v>0</v>
      </c>
      <c r="J955" s="5">
        <v>0</v>
      </c>
      <c r="K955" s="5">
        <v>614002776</v>
      </c>
      <c r="L955" s="73">
        <v>270992274</v>
      </c>
      <c r="M955" s="73"/>
      <c r="N955" s="73">
        <v>0</v>
      </c>
      <c r="O955" s="73"/>
      <c r="P955" s="5">
        <v>166642274</v>
      </c>
      <c r="Q955" s="5">
        <v>166642274</v>
      </c>
      <c r="R955" s="74">
        <v>27.140312798846367</v>
      </c>
      <c r="S955" s="74"/>
      <c r="T955" s="5">
        <v>0</v>
      </c>
      <c r="U955" s="5">
        <v>0</v>
      </c>
      <c r="V955" s="5">
        <v>0</v>
      </c>
      <c r="W955" s="5">
        <v>0</v>
      </c>
      <c r="X955" s="5">
        <v>343010502</v>
      </c>
      <c r="Y955" s="73">
        <v>0</v>
      </c>
      <c r="Z955" s="73"/>
    </row>
    <row r="956" spans="1:26" ht="37.5" customHeight="1">
      <c r="A956" s="71" t="s">
        <v>1390</v>
      </c>
      <c r="B956" s="71"/>
      <c r="C956" s="72"/>
      <c r="D956" s="72"/>
      <c r="E956" s="4" t="s">
        <v>368</v>
      </c>
      <c r="F956" s="5">
        <v>296700000</v>
      </c>
      <c r="G956" s="5">
        <v>0</v>
      </c>
      <c r="H956" s="5">
        <v>0</v>
      </c>
      <c r="I956" s="5">
        <v>0</v>
      </c>
      <c r="J956" s="5">
        <v>0</v>
      </c>
      <c r="K956" s="5">
        <v>296700000</v>
      </c>
      <c r="L956" s="73">
        <v>18829500</v>
      </c>
      <c r="M956" s="73"/>
      <c r="N956" s="73">
        <v>0</v>
      </c>
      <c r="O956" s="73"/>
      <c r="P956" s="5">
        <v>18173600</v>
      </c>
      <c r="Q956" s="5">
        <v>18173600</v>
      </c>
      <c r="R956" s="74">
        <v>6.125244354566902</v>
      </c>
      <c r="S956" s="74"/>
      <c r="T956" s="5">
        <v>18173600</v>
      </c>
      <c r="U956" s="5">
        <v>0</v>
      </c>
      <c r="V956" s="5">
        <v>0</v>
      </c>
      <c r="W956" s="5">
        <v>0</v>
      </c>
      <c r="X956" s="5">
        <v>277870500</v>
      </c>
      <c r="Y956" s="73">
        <v>18173600</v>
      </c>
      <c r="Z956" s="73"/>
    </row>
    <row r="957" spans="1:26" ht="27.75" customHeight="1">
      <c r="A957" s="71" t="s">
        <v>1391</v>
      </c>
      <c r="B957" s="71"/>
      <c r="C957" s="72" t="s">
        <v>41</v>
      </c>
      <c r="D957" s="72"/>
      <c r="E957" s="4" t="s">
        <v>371</v>
      </c>
      <c r="F957" s="5">
        <v>53800000</v>
      </c>
      <c r="G957" s="5">
        <v>0</v>
      </c>
      <c r="H957" s="5">
        <v>0</v>
      </c>
      <c r="I957" s="5">
        <v>0</v>
      </c>
      <c r="J957" s="5">
        <v>0</v>
      </c>
      <c r="K957" s="5">
        <v>53800000</v>
      </c>
      <c r="L957" s="73">
        <v>3168200</v>
      </c>
      <c r="M957" s="73"/>
      <c r="N957" s="73">
        <v>0</v>
      </c>
      <c r="O957" s="73"/>
      <c r="P957" s="5">
        <v>2867800</v>
      </c>
      <c r="Q957" s="5">
        <v>2867800</v>
      </c>
      <c r="R957" s="74">
        <v>5.330483271375465</v>
      </c>
      <c r="S957" s="74"/>
      <c r="T957" s="5">
        <v>2867800</v>
      </c>
      <c r="U957" s="5">
        <v>0</v>
      </c>
      <c r="V957" s="5">
        <v>0</v>
      </c>
      <c r="W957" s="5">
        <v>0</v>
      </c>
      <c r="X957" s="5">
        <v>50631800</v>
      </c>
      <c r="Y957" s="73">
        <v>2867800</v>
      </c>
      <c r="Z957" s="73"/>
    </row>
    <row r="958" spans="1:26" ht="28.5" customHeight="1">
      <c r="A958" s="71" t="s">
        <v>1392</v>
      </c>
      <c r="B958" s="71"/>
      <c r="C958" s="72" t="s">
        <v>41</v>
      </c>
      <c r="D958" s="72"/>
      <c r="E958" s="4" t="s">
        <v>373</v>
      </c>
      <c r="F958" s="5">
        <v>97300000</v>
      </c>
      <c r="G958" s="5">
        <v>0</v>
      </c>
      <c r="H958" s="5">
        <v>0</v>
      </c>
      <c r="I958" s="5">
        <v>0</v>
      </c>
      <c r="J958" s="5">
        <v>0</v>
      </c>
      <c r="K958" s="5">
        <v>97300000</v>
      </c>
      <c r="L958" s="73">
        <v>6494300</v>
      </c>
      <c r="M958" s="73"/>
      <c r="N958" s="73">
        <v>0</v>
      </c>
      <c r="O958" s="73"/>
      <c r="P958" s="5">
        <v>6346300</v>
      </c>
      <c r="Q958" s="5">
        <v>6346300</v>
      </c>
      <c r="R958" s="74">
        <v>6.5224049331963005</v>
      </c>
      <c r="S958" s="74"/>
      <c r="T958" s="5">
        <v>6346300</v>
      </c>
      <c r="U958" s="5">
        <v>0</v>
      </c>
      <c r="V958" s="5">
        <v>0</v>
      </c>
      <c r="W958" s="5">
        <v>0</v>
      </c>
      <c r="X958" s="5">
        <v>90805700</v>
      </c>
      <c r="Y958" s="73">
        <v>6346300</v>
      </c>
      <c r="Z958" s="73"/>
    </row>
    <row r="959" spans="1:26" ht="21" customHeight="1">
      <c r="A959" s="71" t="s">
        <v>1393</v>
      </c>
      <c r="B959" s="71"/>
      <c r="C959" s="72" t="s">
        <v>41</v>
      </c>
      <c r="D959" s="72"/>
      <c r="E959" s="4" t="s">
        <v>377</v>
      </c>
      <c r="F959" s="5">
        <v>8200000</v>
      </c>
      <c r="G959" s="5">
        <v>0</v>
      </c>
      <c r="H959" s="5">
        <v>0</v>
      </c>
      <c r="I959" s="5">
        <v>0</v>
      </c>
      <c r="J959" s="5">
        <v>0</v>
      </c>
      <c r="K959" s="5">
        <v>8200000</v>
      </c>
      <c r="L959" s="73">
        <v>6200</v>
      </c>
      <c r="M959" s="73"/>
      <c r="N959" s="73">
        <v>0</v>
      </c>
      <c r="O959" s="73"/>
      <c r="P959" s="5">
        <v>0</v>
      </c>
      <c r="Q959" s="5">
        <v>0</v>
      </c>
      <c r="R959" s="74">
        <v>0</v>
      </c>
      <c r="S959" s="74"/>
      <c r="T959" s="5">
        <v>0</v>
      </c>
      <c r="U959" s="5">
        <v>0</v>
      </c>
      <c r="V959" s="5">
        <v>0</v>
      </c>
      <c r="W959" s="5">
        <v>0</v>
      </c>
      <c r="X959" s="5">
        <v>8193800</v>
      </c>
      <c r="Y959" s="73">
        <v>0</v>
      </c>
      <c r="Z959" s="73"/>
    </row>
    <row r="960" spans="1:26" ht="36.75" customHeight="1">
      <c r="A960" s="71" t="s">
        <v>1394</v>
      </c>
      <c r="B960" s="71"/>
      <c r="C960" s="72" t="s">
        <v>41</v>
      </c>
      <c r="D960" s="72"/>
      <c r="E960" s="4" t="s">
        <v>379</v>
      </c>
      <c r="F960" s="5">
        <v>137400000</v>
      </c>
      <c r="G960" s="5">
        <v>0</v>
      </c>
      <c r="H960" s="5">
        <v>0</v>
      </c>
      <c r="I960" s="5">
        <v>0</v>
      </c>
      <c r="J960" s="5">
        <v>0</v>
      </c>
      <c r="K960" s="5">
        <v>137400000</v>
      </c>
      <c r="L960" s="73">
        <v>9160800</v>
      </c>
      <c r="M960" s="73"/>
      <c r="N960" s="73">
        <v>0</v>
      </c>
      <c r="O960" s="73"/>
      <c r="P960" s="5">
        <v>8959500</v>
      </c>
      <c r="Q960" s="5">
        <v>8959500</v>
      </c>
      <c r="R960" s="74">
        <v>6.520742358078603</v>
      </c>
      <c r="S960" s="74"/>
      <c r="T960" s="5">
        <v>8959500</v>
      </c>
      <c r="U960" s="5">
        <v>0</v>
      </c>
      <c r="V960" s="5">
        <v>0</v>
      </c>
      <c r="W960" s="5">
        <v>0</v>
      </c>
      <c r="X960" s="5">
        <v>128239200</v>
      </c>
      <c r="Y960" s="73">
        <v>8959500</v>
      </c>
      <c r="Z960" s="73"/>
    </row>
    <row r="961" spans="1:26" ht="36.75" customHeight="1">
      <c r="A961" s="71" t="s">
        <v>1395</v>
      </c>
      <c r="B961" s="71"/>
      <c r="C961" s="72"/>
      <c r="D961" s="72"/>
      <c r="E961" s="4" t="s">
        <v>381</v>
      </c>
      <c r="F961" s="5">
        <v>47200000</v>
      </c>
      <c r="G961" s="5">
        <v>0</v>
      </c>
      <c r="H961" s="5">
        <v>0</v>
      </c>
      <c r="I961" s="5">
        <v>0</v>
      </c>
      <c r="J961" s="5">
        <v>0</v>
      </c>
      <c r="K961" s="5">
        <v>47200000</v>
      </c>
      <c r="L961" s="73">
        <v>2773200</v>
      </c>
      <c r="M961" s="73"/>
      <c r="N961" s="73">
        <v>0</v>
      </c>
      <c r="O961" s="73"/>
      <c r="P961" s="5">
        <v>2510300</v>
      </c>
      <c r="Q961" s="5">
        <v>2510300</v>
      </c>
      <c r="R961" s="74">
        <v>5.318432203389831</v>
      </c>
      <c r="S961" s="74"/>
      <c r="T961" s="5">
        <v>2510300</v>
      </c>
      <c r="U961" s="5">
        <v>0</v>
      </c>
      <c r="V961" s="5">
        <v>0</v>
      </c>
      <c r="W961" s="5">
        <v>0</v>
      </c>
      <c r="X961" s="5">
        <v>44426800</v>
      </c>
      <c r="Y961" s="73">
        <v>2510300</v>
      </c>
      <c r="Z961" s="73"/>
    </row>
    <row r="962" spans="1:26" ht="21.75" customHeight="1">
      <c r="A962" s="71" t="s">
        <v>1396</v>
      </c>
      <c r="B962" s="71"/>
      <c r="C962" s="72" t="s">
        <v>41</v>
      </c>
      <c r="D962" s="72"/>
      <c r="E962" s="4" t="s">
        <v>384</v>
      </c>
      <c r="F962" s="5">
        <v>40400000</v>
      </c>
      <c r="G962" s="5">
        <v>0</v>
      </c>
      <c r="H962" s="5">
        <v>0</v>
      </c>
      <c r="I962" s="5">
        <v>0</v>
      </c>
      <c r="J962" s="5">
        <v>0</v>
      </c>
      <c r="K962" s="5">
        <v>40400000</v>
      </c>
      <c r="L962" s="73">
        <v>2376400</v>
      </c>
      <c r="M962" s="73"/>
      <c r="N962" s="73">
        <v>0</v>
      </c>
      <c r="O962" s="73"/>
      <c r="P962" s="5">
        <v>2151100</v>
      </c>
      <c r="Q962" s="5">
        <v>2151100</v>
      </c>
      <c r="R962" s="74">
        <v>5.32450495049505</v>
      </c>
      <c r="S962" s="74"/>
      <c r="T962" s="5">
        <v>2151100</v>
      </c>
      <c r="U962" s="5">
        <v>0</v>
      </c>
      <c r="V962" s="5">
        <v>0</v>
      </c>
      <c r="W962" s="5">
        <v>0</v>
      </c>
      <c r="X962" s="5">
        <v>38023600</v>
      </c>
      <c r="Y962" s="73">
        <v>2151100</v>
      </c>
      <c r="Z962" s="73"/>
    </row>
    <row r="963" spans="1:26" ht="21" customHeight="1">
      <c r="A963" s="71" t="s">
        <v>1397</v>
      </c>
      <c r="B963" s="71"/>
      <c r="C963" s="72" t="s">
        <v>41</v>
      </c>
      <c r="D963" s="72"/>
      <c r="E963" s="4" t="s">
        <v>386</v>
      </c>
      <c r="F963" s="5">
        <v>6800000</v>
      </c>
      <c r="G963" s="5">
        <v>0</v>
      </c>
      <c r="H963" s="5">
        <v>0</v>
      </c>
      <c r="I963" s="5">
        <v>0</v>
      </c>
      <c r="J963" s="5">
        <v>0</v>
      </c>
      <c r="K963" s="5">
        <v>6800000</v>
      </c>
      <c r="L963" s="73">
        <v>396800</v>
      </c>
      <c r="M963" s="73"/>
      <c r="N963" s="73">
        <v>0</v>
      </c>
      <c r="O963" s="73"/>
      <c r="P963" s="5">
        <v>359200</v>
      </c>
      <c r="Q963" s="5">
        <v>359200</v>
      </c>
      <c r="R963" s="74">
        <v>5.282352941176471</v>
      </c>
      <c r="S963" s="74"/>
      <c r="T963" s="5">
        <v>359200</v>
      </c>
      <c r="U963" s="5">
        <v>0</v>
      </c>
      <c r="V963" s="5">
        <v>0</v>
      </c>
      <c r="W963" s="5">
        <v>0</v>
      </c>
      <c r="X963" s="5">
        <v>6403200</v>
      </c>
      <c r="Y963" s="73">
        <v>359200</v>
      </c>
      <c r="Z963" s="73"/>
    </row>
    <row r="964" spans="1:26" ht="27.75" customHeight="1">
      <c r="A964" s="71" t="s">
        <v>1398</v>
      </c>
      <c r="B964" s="71"/>
      <c r="C964" s="72"/>
      <c r="D964" s="72"/>
      <c r="E964" s="4" t="s">
        <v>362</v>
      </c>
      <c r="F964" s="5">
        <v>62000000</v>
      </c>
      <c r="G964" s="5">
        <v>0</v>
      </c>
      <c r="H964" s="5">
        <v>0</v>
      </c>
      <c r="I964" s="5">
        <v>0</v>
      </c>
      <c r="J964" s="5">
        <v>0</v>
      </c>
      <c r="K964" s="5">
        <v>62000000</v>
      </c>
      <c r="L964" s="73">
        <v>0</v>
      </c>
      <c r="M964" s="73"/>
      <c r="N964" s="73">
        <v>0</v>
      </c>
      <c r="O964" s="73"/>
      <c r="P964" s="5">
        <v>0</v>
      </c>
      <c r="Q964" s="5">
        <v>0</v>
      </c>
      <c r="R964" s="74">
        <v>0</v>
      </c>
      <c r="S964" s="74"/>
      <c r="T964" s="5">
        <v>0</v>
      </c>
      <c r="U964" s="5">
        <v>0</v>
      </c>
      <c r="V964" s="5">
        <v>0</v>
      </c>
      <c r="W964" s="5">
        <v>0</v>
      </c>
      <c r="X964" s="5">
        <v>62000000</v>
      </c>
      <c r="Y964" s="73">
        <v>0</v>
      </c>
      <c r="Z964" s="73"/>
    </row>
    <row r="965" spans="1:26" ht="21.75" customHeight="1">
      <c r="A965" s="71" t="s">
        <v>1399</v>
      </c>
      <c r="B965" s="71"/>
      <c r="C965" s="72" t="s">
        <v>41</v>
      </c>
      <c r="D965" s="72"/>
      <c r="E965" s="4" t="s">
        <v>364</v>
      </c>
      <c r="F965" s="5">
        <v>7000000</v>
      </c>
      <c r="G965" s="5">
        <v>0</v>
      </c>
      <c r="H965" s="5">
        <v>0</v>
      </c>
      <c r="I965" s="5">
        <v>0</v>
      </c>
      <c r="J965" s="5">
        <v>0</v>
      </c>
      <c r="K965" s="5">
        <v>7000000</v>
      </c>
      <c r="L965" s="73">
        <v>0</v>
      </c>
      <c r="M965" s="73"/>
      <c r="N965" s="73">
        <v>0</v>
      </c>
      <c r="O965" s="73"/>
      <c r="P965" s="5">
        <v>0</v>
      </c>
      <c r="Q965" s="5">
        <v>0</v>
      </c>
      <c r="R965" s="74">
        <v>0</v>
      </c>
      <c r="S965" s="74"/>
      <c r="T965" s="5">
        <v>0</v>
      </c>
      <c r="U965" s="5">
        <v>0</v>
      </c>
      <c r="V965" s="5">
        <v>0</v>
      </c>
      <c r="W965" s="5">
        <v>0</v>
      </c>
      <c r="X965" s="5">
        <v>7000000</v>
      </c>
      <c r="Y965" s="73">
        <v>0</v>
      </c>
      <c r="Z965" s="73"/>
    </row>
    <row r="966" spans="1:26" ht="21" customHeight="1">
      <c r="A966" s="71" t="s">
        <v>1400</v>
      </c>
      <c r="B966" s="71"/>
      <c r="C966" s="72" t="s">
        <v>41</v>
      </c>
      <c r="D966" s="72"/>
      <c r="E966" s="4" t="s">
        <v>366</v>
      </c>
      <c r="F966" s="5">
        <v>55000000</v>
      </c>
      <c r="G966" s="5">
        <v>0</v>
      </c>
      <c r="H966" s="5">
        <v>0</v>
      </c>
      <c r="I966" s="5">
        <v>0</v>
      </c>
      <c r="J966" s="5">
        <v>0</v>
      </c>
      <c r="K966" s="5">
        <v>55000000</v>
      </c>
      <c r="L966" s="73">
        <v>0</v>
      </c>
      <c r="M966" s="73"/>
      <c r="N966" s="73">
        <v>0</v>
      </c>
      <c r="O966" s="73"/>
      <c r="P966" s="5">
        <v>0</v>
      </c>
      <c r="Q966" s="5">
        <v>0</v>
      </c>
      <c r="R966" s="74">
        <v>0</v>
      </c>
      <c r="S966" s="74"/>
      <c r="T966" s="5">
        <v>0</v>
      </c>
      <c r="U966" s="5">
        <v>0</v>
      </c>
      <c r="V966" s="5">
        <v>0</v>
      </c>
      <c r="W966" s="5">
        <v>0</v>
      </c>
      <c r="X966" s="5">
        <v>55000000</v>
      </c>
      <c r="Y966" s="73">
        <v>0</v>
      </c>
      <c r="Z966" s="73"/>
    </row>
    <row r="967" spans="1:26" ht="36.75" customHeight="1">
      <c r="A967" s="71" t="s">
        <v>1401</v>
      </c>
      <c r="B967" s="71"/>
      <c r="C967" s="72"/>
      <c r="D967" s="72"/>
      <c r="E967" s="4" t="s">
        <v>388</v>
      </c>
      <c r="F967" s="5">
        <v>20400000</v>
      </c>
      <c r="G967" s="5">
        <v>0</v>
      </c>
      <c r="H967" s="5">
        <v>0</v>
      </c>
      <c r="I967" s="5">
        <v>0</v>
      </c>
      <c r="J967" s="5">
        <v>0</v>
      </c>
      <c r="K967" s="5">
        <v>20400000</v>
      </c>
      <c r="L967" s="73">
        <v>1189400</v>
      </c>
      <c r="M967" s="73"/>
      <c r="N967" s="73">
        <v>0</v>
      </c>
      <c r="O967" s="73"/>
      <c r="P967" s="5">
        <v>1076700</v>
      </c>
      <c r="Q967" s="5">
        <v>1076700</v>
      </c>
      <c r="R967" s="74">
        <v>5.277941176470589</v>
      </c>
      <c r="S967" s="74"/>
      <c r="T967" s="5">
        <v>1076700</v>
      </c>
      <c r="U967" s="5">
        <v>0</v>
      </c>
      <c r="V967" s="5">
        <v>0</v>
      </c>
      <c r="W967" s="5">
        <v>0</v>
      </c>
      <c r="X967" s="5">
        <v>19210600</v>
      </c>
      <c r="Y967" s="73">
        <v>1076700</v>
      </c>
      <c r="Z967" s="73"/>
    </row>
    <row r="968" spans="1:26" ht="28.5" customHeight="1">
      <c r="A968" s="71" t="s">
        <v>1402</v>
      </c>
      <c r="B968" s="71"/>
      <c r="C968" s="72" t="s">
        <v>41</v>
      </c>
      <c r="D968" s="72"/>
      <c r="E968" s="4" t="s">
        <v>390</v>
      </c>
      <c r="F968" s="5">
        <v>13600000</v>
      </c>
      <c r="G968" s="5">
        <v>0</v>
      </c>
      <c r="H968" s="5">
        <v>0</v>
      </c>
      <c r="I968" s="5">
        <v>0</v>
      </c>
      <c r="J968" s="5">
        <v>0</v>
      </c>
      <c r="K968" s="5">
        <v>13600000</v>
      </c>
      <c r="L968" s="73">
        <v>792600</v>
      </c>
      <c r="M968" s="73"/>
      <c r="N968" s="73">
        <v>0</v>
      </c>
      <c r="O968" s="73"/>
      <c r="P968" s="5">
        <v>717500</v>
      </c>
      <c r="Q968" s="5">
        <v>717500</v>
      </c>
      <c r="R968" s="74">
        <v>5.275735294117648</v>
      </c>
      <c r="S968" s="74"/>
      <c r="T968" s="5">
        <v>717500</v>
      </c>
      <c r="U968" s="5">
        <v>0</v>
      </c>
      <c r="V968" s="5">
        <v>0</v>
      </c>
      <c r="W968" s="5">
        <v>0</v>
      </c>
      <c r="X968" s="5">
        <v>12807400</v>
      </c>
      <c r="Y968" s="73">
        <v>717500</v>
      </c>
      <c r="Z968" s="73"/>
    </row>
    <row r="969" spans="1:26" ht="21" customHeight="1">
      <c r="A969" s="71" t="s">
        <v>1403</v>
      </c>
      <c r="B969" s="71"/>
      <c r="C969" s="72" t="s">
        <v>41</v>
      </c>
      <c r="D969" s="72"/>
      <c r="E969" s="4" t="s">
        <v>392</v>
      </c>
      <c r="F969" s="5">
        <v>6800000</v>
      </c>
      <c r="G969" s="5">
        <v>0</v>
      </c>
      <c r="H969" s="5">
        <v>0</v>
      </c>
      <c r="I969" s="5">
        <v>0</v>
      </c>
      <c r="J969" s="5">
        <v>0</v>
      </c>
      <c r="K969" s="5">
        <v>6800000</v>
      </c>
      <c r="L969" s="73">
        <v>396800</v>
      </c>
      <c r="M969" s="73"/>
      <c r="N969" s="73">
        <v>0</v>
      </c>
      <c r="O969" s="73"/>
      <c r="P969" s="5">
        <v>359200</v>
      </c>
      <c r="Q969" s="5">
        <v>359200</v>
      </c>
      <c r="R969" s="74">
        <v>5.282352941176471</v>
      </c>
      <c r="S969" s="74"/>
      <c r="T969" s="5">
        <v>359200</v>
      </c>
      <c r="U969" s="5">
        <v>0</v>
      </c>
      <c r="V969" s="5">
        <v>0</v>
      </c>
      <c r="W969" s="5">
        <v>0</v>
      </c>
      <c r="X969" s="5">
        <v>6403200</v>
      </c>
      <c r="Y969" s="73">
        <v>359200</v>
      </c>
      <c r="Z969" s="73"/>
    </row>
    <row r="970" spans="1:26" ht="21" customHeight="1">
      <c r="A970" s="71" t="s">
        <v>1404</v>
      </c>
      <c r="B970" s="71"/>
      <c r="C970" s="72"/>
      <c r="D970" s="72"/>
      <c r="E970" s="4" t="s">
        <v>64</v>
      </c>
      <c r="F970" s="5">
        <v>6000000</v>
      </c>
      <c r="G970" s="5">
        <v>0</v>
      </c>
      <c r="H970" s="5">
        <v>0</v>
      </c>
      <c r="I970" s="5">
        <v>0</v>
      </c>
      <c r="J970" s="5">
        <v>0</v>
      </c>
      <c r="K970" s="5">
        <v>6000000</v>
      </c>
      <c r="L970" s="73">
        <v>0</v>
      </c>
      <c r="M970" s="73"/>
      <c r="N970" s="73">
        <v>0</v>
      </c>
      <c r="O970" s="73"/>
      <c r="P970" s="5">
        <v>0</v>
      </c>
      <c r="Q970" s="5">
        <v>0</v>
      </c>
      <c r="R970" s="74">
        <v>0</v>
      </c>
      <c r="S970" s="74"/>
      <c r="T970" s="5">
        <v>0</v>
      </c>
      <c r="U970" s="5">
        <v>0</v>
      </c>
      <c r="V970" s="5">
        <v>0</v>
      </c>
      <c r="W970" s="5">
        <v>0</v>
      </c>
      <c r="X970" s="5">
        <v>6000000</v>
      </c>
      <c r="Y970" s="73">
        <v>0</v>
      </c>
      <c r="Z970" s="73"/>
    </row>
    <row r="971" spans="1:26" ht="28.5" customHeight="1">
      <c r="A971" s="71" t="s">
        <v>1405</v>
      </c>
      <c r="B971" s="71"/>
      <c r="C971" s="72" t="s">
        <v>41</v>
      </c>
      <c r="D971" s="72"/>
      <c r="E971" s="4" t="s">
        <v>66</v>
      </c>
      <c r="F971" s="5">
        <v>6000000</v>
      </c>
      <c r="G971" s="5">
        <v>0</v>
      </c>
      <c r="H971" s="5">
        <v>0</v>
      </c>
      <c r="I971" s="5">
        <v>0</v>
      </c>
      <c r="J971" s="5">
        <v>0</v>
      </c>
      <c r="K971" s="5">
        <v>6000000</v>
      </c>
      <c r="L971" s="73">
        <v>0</v>
      </c>
      <c r="M971" s="73"/>
      <c r="N971" s="73">
        <v>0</v>
      </c>
      <c r="O971" s="73"/>
      <c r="P971" s="5">
        <v>0</v>
      </c>
      <c r="Q971" s="5">
        <v>0</v>
      </c>
      <c r="R971" s="74">
        <v>0</v>
      </c>
      <c r="S971" s="74"/>
      <c r="T971" s="5">
        <v>0</v>
      </c>
      <c r="U971" s="5">
        <v>0</v>
      </c>
      <c r="V971" s="5">
        <v>0</v>
      </c>
      <c r="W971" s="5">
        <v>0</v>
      </c>
      <c r="X971" s="5">
        <v>6000000</v>
      </c>
      <c r="Y971" s="73">
        <v>0</v>
      </c>
      <c r="Z971" s="73"/>
    </row>
    <row r="972" spans="1:26" ht="21" customHeight="1">
      <c r="A972" s="71" t="s">
        <v>1406</v>
      </c>
      <c r="B972" s="71"/>
      <c r="C972" s="72"/>
      <c r="D972" s="72"/>
      <c r="E972" s="4" t="s">
        <v>70</v>
      </c>
      <c r="F972" s="5">
        <v>178150000</v>
      </c>
      <c r="G972" s="5">
        <v>0</v>
      </c>
      <c r="H972" s="5">
        <v>0</v>
      </c>
      <c r="I972" s="5">
        <v>0</v>
      </c>
      <c r="J972" s="5">
        <v>0</v>
      </c>
      <c r="K972" s="5">
        <v>178150000</v>
      </c>
      <c r="L972" s="73">
        <v>16150000</v>
      </c>
      <c r="M972" s="73"/>
      <c r="N972" s="73">
        <v>0</v>
      </c>
      <c r="O972" s="73"/>
      <c r="P972" s="5">
        <v>5350000</v>
      </c>
      <c r="Q972" s="5">
        <v>5350000</v>
      </c>
      <c r="R972" s="74">
        <v>3.003087285994948</v>
      </c>
      <c r="S972" s="74"/>
      <c r="T972" s="5">
        <v>0</v>
      </c>
      <c r="U972" s="5">
        <v>0</v>
      </c>
      <c r="V972" s="5">
        <v>0</v>
      </c>
      <c r="W972" s="5">
        <v>0</v>
      </c>
      <c r="X972" s="5">
        <v>162000000</v>
      </c>
      <c r="Y972" s="73">
        <v>0</v>
      </c>
      <c r="Z972" s="73"/>
    </row>
    <row r="973" spans="1:26" ht="21" customHeight="1">
      <c r="A973" s="71" t="s">
        <v>1407</v>
      </c>
      <c r="B973" s="71"/>
      <c r="C973" s="72"/>
      <c r="D973" s="72"/>
      <c r="E973" s="4" t="s">
        <v>72</v>
      </c>
      <c r="F973" s="5">
        <v>22000000</v>
      </c>
      <c r="G973" s="5">
        <v>0</v>
      </c>
      <c r="H973" s="5">
        <v>0</v>
      </c>
      <c r="I973" s="5">
        <v>0</v>
      </c>
      <c r="J973" s="5">
        <v>0</v>
      </c>
      <c r="K973" s="5">
        <v>22000000</v>
      </c>
      <c r="L973" s="73">
        <v>9000000</v>
      </c>
      <c r="M973" s="73"/>
      <c r="N973" s="73">
        <v>0</v>
      </c>
      <c r="O973" s="73"/>
      <c r="P973" s="5">
        <v>0</v>
      </c>
      <c r="Q973" s="5">
        <v>0</v>
      </c>
      <c r="R973" s="74">
        <v>0</v>
      </c>
      <c r="S973" s="74"/>
      <c r="T973" s="5">
        <v>0</v>
      </c>
      <c r="U973" s="5">
        <v>0</v>
      </c>
      <c r="V973" s="5">
        <v>0</v>
      </c>
      <c r="W973" s="5">
        <v>0</v>
      </c>
      <c r="X973" s="5">
        <v>13000000</v>
      </c>
      <c r="Y973" s="73">
        <v>0</v>
      </c>
      <c r="Z973" s="73"/>
    </row>
    <row r="974" spans="1:26" ht="21" customHeight="1">
      <c r="A974" s="71" t="s">
        <v>1408</v>
      </c>
      <c r="B974" s="71"/>
      <c r="C974" s="72" t="s">
        <v>41</v>
      </c>
      <c r="D974" s="72"/>
      <c r="E974" s="4" t="s">
        <v>74</v>
      </c>
      <c r="F974" s="5">
        <v>13000000</v>
      </c>
      <c r="G974" s="5">
        <v>0</v>
      </c>
      <c r="H974" s="5">
        <v>0</v>
      </c>
      <c r="I974" s="5">
        <v>0</v>
      </c>
      <c r="J974" s="5">
        <v>0</v>
      </c>
      <c r="K974" s="5">
        <v>13000000</v>
      </c>
      <c r="L974" s="73">
        <v>0</v>
      </c>
      <c r="M974" s="73"/>
      <c r="N974" s="73">
        <v>0</v>
      </c>
      <c r="O974" s="73"/>
      <c r="P974" s="5">
        <v>0</v>
      </c>
      <c r="Q974" s="5">
        <v>0</v>
      </c>
      <c r="R974" s="74">
        <v>0</v>
      </c>
      <c r="S974" s="74"/>
      <c r="T974" s="5">
        <v>0</v>
      </c>
      <c r="U974" s="5">
        <v>0</v>
      </c>
      <c r="V974" s="5">
        <v>0</v>
      </c>
      <c r="W974" s="5">
        <v>0</v>
      </c>
      <c r="X974" s="5">
        <v>13000000</v>
      </c>
      <c r="Y974" s="73">
        <v>0</v>
      </c>
      <c r="Z974" s="73"/>
    </row>
    <row r="975" spans="1:26" ht="21" customHeight="1">
      <c r="A975" s="71" t="s">
        <v>1409</v>
      </c>
      <c r="B975" s="71"/>
      <c r="C975" s="72" t="s">
        <v>41</v>
      </c>
      <c r="D975" s="72"/>
      <c r="E975" s="4" t="s">
        <v>398</v>
      </c>
      <c r="F975" s="5">
        <v>9000000</v>
      </c>
      <c r="G975" s="5">
        <v>0</v>
      </c>
      <c r="H975" s="5">
        <v>0</v>
      </c>
      <c r="I975" s="5">
        <v>0</v>
      </c>
      <c r="J975" s="5">
        <v>0</v>
      </c>
      <c r="K975" s="5">
        <v>9000000</v>
      </c>
      <c r="L975" s="73">
        <v>9000000</v>
      </c>
      <c r="M975" s="73"/>
      <c r="N975" s="73">
        <v>0</v>
      </c>
      <c r="O975" s="73"/>
      <c r="P975" s="5">
        <v>0</v>
      </c>
      <c r="Q975" s="5">
        <v>0</v>
      </c>
      <c r="R975" s="74">
        <v>0</v>
      </c>
      <c r="S975" s="74"/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73">
        <v>0</v>
      </c>
      <c r="Z975" s="73"/>
    </row>
    <row r="976" spans="1:26" ht="21" customHeight="1">
      <c r="A976" s="71" t="s">
        <v>1410</v>
      </c>
      <c r="B976" s="71"/>
      <c r="C976" s="72"/>
      <c r="D976" s="72"/>
      <c r="E976" s="4" t="s">
        <v>76</v>
      </c>
      <c r="F976" s="5">
        <v>27800000</v>
      </c>
      <c r="G976" s="5">
        <v>0</v>
      </c>
      <c r="H976" s="5">
        <v>0</v>
      </c>
      <c r="I976" s="5">
        <v>0</v>
      </c>
      <c r="J976" s="5">
        <v>0</v>
      </c>
      <c r="K976" s="5">
        <v>27800000</v>
      </c>
      <c r="L976" s="73">
        <v>1800000</v>
      </c>
      <c r="M976" s="73"/>
      <c r="N976" s="73">
        <v>0</v>
      </c>
      <c r="O976" s="73"/>
      <c r="P976" s="5">
        <v>0</v>
      </c>
      <c r="Q976" s="5">
        <v>0</v>
      </c>
      <c r="R976" s="74">
        <v>0</v>
      </c>
      <c r="S976" s="74"/>
      <c r="T976" s="5">
        <v>0</v>
      </c>
      <c r="U976" s="5">
        <v>0</v>
      </c>
      <c r="V976" s="5">
        <v>0</v>
      </c>
      <c r="W976" s="5">
        <v>0</v>
      </c>
      <c r="X976" s="5">
        <v>26000000</v>
      </c>
      <c r="Y976" s="73">
        <v>0</v>
      </c>
      <c r="Z976" s="73"/>
    </row>
    <row r="977" spans="1:26" ht="21" customHeight="1">
      <c r="A977" s="71" t="s">
        <v>1411</v>
      </c>
      <c r="B977" s="71"/>
      <c r="C977" s="72" t="s">
        <v>41</v>
      </c>
      <c r="D977" s="72"/>
      <c r="E977" s="4" t="s">
        <v>78</v>
      </c>
      <c r="F977" s="5">
        <v>15000000</v>
      </c>
      <c r="G977" s="5">
        <v>0</v>
      </c>
      <c r="H977" s="5">
        <v>0</v>
      </c>
      <c r="I977" s="5">
        <v>0</v>
      </c>
      <c r="J977" s="5">
        <v>0</v>
      </c>
      <c r="K977" s="5">
        <v>15000000</v>
      </c>
      <c r="L977" s="73">
        <v>0</v>
      </c>
      <c r="M977" s="73"/>
      <c r="N977" s="73">
        <v>0</v>
      </c>
      <c r="O977" s="73"/>
      <c r="P977" s="5">
        <v>0</v>
      </c>
      <c r="Q977" s="5">
        <v>0</v>
      </c>
      <c r="R977" s="74">
        <v>0</v>
      </c>
      <c r="S977" s="74"/>
      <c r="T977" s="5">
        <v>0</v>
      </c>
      <c r="U977" s="5">
        <v>0</v>
      </c>
      <c r="V977" s="5">
        <v>0</v>
      </c>
      <c r="W977" s="5">
        <v>0</v>
      </c>
      <c r="X977" s="5">
        <v>15000000</v>
      </c>
      <c r="Y977" s="73">
        <v>0</v>
      </c>
      <c r="Z977" s="73"/>
    </row>
    <row r="978" spans="1:26" ht="21" customHeight="1">
      <c r="A978" s="71" t="s">
        <v>1412</v>
      </c>
      <c r="B978" s="71"/>
      <c r="C978" s="72" t="s">
        <v>41</v>
      </c>
      <c r="D978" s="72"/>
      <c r="E978" s="4" t="s">
        <v>80</v>
      </c>
      <c r="F978" s="5">
        <v>5000000</v>
      </c>
      <c r="G978" s="5">
        <v>0</v>
      </c>
      <c r="H978" s="5">
        <v>0</v>
      </c>
      <c r="I978" s="5">
        <v>0</v>
      </c>
      <c r="J978" s="5">
        <v>0</v>
      </c>
      <c r="K978" s="5">
        <v>5000000</v>
      </c>
      <c r="L978" s="73">
        <v>0</v>
      </c>
      <c r="M978" s="73"/>
      <c r="N978" s="73">
        <v>0</v>
      </c>
      <c r="O978" s="73"/>
      <c r="P978" s="5">
        <v>0</v>
      </c>
      <c r="Q978" s="5">
        <v>0</v>
      </c>
      <c r="R978" s="74">
        <v>0</v>
      </c>
      <c r="S978" s="74"/>
      <c r="T978" s="5">
        <v>0</v>
      </c>
      <c r="U978" s="5">
        <v>0</v>
      </c>
      <c r="V978" s="5">
        <v>0</v>
      </c>
      <c r="W978" s="5">
        <v>0</v>
      </c>
      <c r="X978" s="5">
        <v>5000000</v>
      </c>
      <c r="Y978" s="73">
        <v>0</v>
      </c>
      <c r="Z978" s="73"/>
    </row>
    <row r="979" spans="1:26" ht="36.75" customHeight="1">
      <c r="A979" s="71" t="s">
        <v>1413</v>
      </c>
      <c r="B979" s="71"/>
      <c r="C979" s="72" t="s">
        <v>41</v>
      </c>
      <c r="D979" s="72"/>
      <c r="E979" s="4" t="s">
        <v>82</v>
      </c>
      <c r="F979" s="5">
        <v>1700000</v>
      </c>
      <c r="G979" s="5">
        <v>0</v>
      </c>
      <c r="H979" s="5">
        <v>0</v>
      </c>
      <c r="I979" s="5">
        <v>0</v>
      </c>
      <c r="J979" s="5">
        <v>0</v>
      </c>
      <c r="K979" s="5">
        <v>1700000</v>
      </c>
      <c r="L979" s="73">
        <v>0</v>
      </c>
      <c r="M979" s="73"/>
      <c r="N979" s="73">
        <v>0</v>
      </c>
      <c r="O979" s="73"/>
      <c r="P979" s="5">
        <v>0</v>
      </c>
      <c r="Q979" s="5">
        <v>0</v>
      </c>
      <c r="R979" s="74">
        <v>0</v>
      </c>
      <c r="S979" s="74"/>
      <c r="T979" s="5">
        <v>0</v>
      </c>
      <c r="U979" s="5">
        <v>0</v>
      </c>
      <c r="V979" s="5">
        <v>0</v>
      </c>
      <c r="W979" s="5">
        <v>0</v>
      </c>
      <c r="X979" s="5">
        <v>1700000</v>
      </c>
      <c r="Y979" s="73">
        <v>0</v>
      </c>
      <c r="Z979" s="73"/>
    </row>
    <row r="980" spans="1:26" ht="21.75" customHeight="1">
      <c r="A980" s="71" t="s">
        <v>1414</v>
      </c>
      <c r="B980" s="71"/>
      <c r="C980" s="72" t="s">
        <v>41</v>
      </c>
      <c r="D980" s="72"/>
      <c r="E980" s="4" t="s">
        <v>84</v>
      </c>
      <c r="F980" s="5">
        <v>3500000</v>
      </c>
      <c r="G980" s="5">
        <v>0</v>
      </c>
      <c r="H980" s="5">
        <v>0</v>
      </c>
      <c r="I980" s="5">
        <v>0</v>
      </c>
      <c r="J980" s="5">
        <v>0</v>
      </c>
      <c r="K980" s="5">
        <v>3500000</v>
      </c>
      <c r="L980" s="73">
        <v>1800000</v>
      </c>
      <c r="M980" s="73"/>
      <c r="N980" s="73">
        <v>0</v>
      </c>
      <c r="O980" s="73"/>
      <c r="P980" s="5">
        <v>0</v>
      </c>
      <c r="Q980" s="5">
        <v>0</v>
      </c>
      <c r="R980" s="74">
        <v>0</v>
      </c>
      <c r="S980" s="74"/>
      <c r="T980" s="5">
        <v>0</v>
      </c>
      <c r="U980" s="5">
        <v>0</v>
      </c>
      <c r="V980" s="5">
        <v>0</v>
      </c>
      <c r="W980" s="5">
        <v>0</v>
      </c>
      <c r="X980" s="5">
        <v>1700000</v>
      </c>
      <c r="Y980" s="73">
        <v>0</v>
      </c>
      <c r="Z980" s="73"/>
    </row>
    <row r="981" spans="1:26" ht="21" customHeight="1">
      <c r="A981" s="71" t="s">
        <v>1415</v>
      </c>
      <c r="B981" s="71"/>
      <c r="C981" s="72" t="s">
        <v>41</v>
      </c>
      <c r="D981" s="72"/>
      <c r="E981" s="4" t="s">
        <v>409</v>
      </c>
      <c r="F981" s="5">
        <v>2600000</v>
      </c>
      <c r="G981" s="5">
        <v>0</v>
      </c>
      <c r="H981" s="5">
        <v>0</v>
      </c>
      <c r="I981" s="5">
        <v>0</v>
      </c>
      <c r="J981" s="5">
        <v>0</v>
      </c>
      <c r="K981" s="5">
        <v>2600000</v>
      </c>
      <c r="L981" s="73">
        <v>0</v>
      </c>
      <c r="M981" s="73"/>
      <c r="N981" s="73">
        <v>0</v>
      </c>
      <c r="O981" s="73"/>
      <c r="P981" s="5">
        <v>0</v>
      </c>
      <c r="Q981" s="5">
        <v>0</v>
      </c>
      <c r="R981" s="74">
        <v>0</v>
      </c>
      <c r="S981" s="74"/>
      <c r="T981" s="5">
        <v>0</v>
      </c>
      <c r="U981" s="5">
        <v>0</v>
      </c>
      <c r="V981" s="5">
        <v>0</v>
      </c>
      <c r="W981" s="5">
        <v>0</v>
      </c>
      <c r="X981" s="5">
        <v>2600000</v>
      </c>
      <c r="Y981" s="73">
        <v>0</v>
      </c>
      <c r="Z981" s="73"/>
    </row>
    <row r="982" spans="1:26" ht="21" customHeight="1">
      <c r="A982" s="71" t="s">
        <v>1416</v>
      </c>
      <c r="B982" s="71"/>
      <c r="C982" s="72"/>
      <c r="D982" s="72"/>
      <c r="E982" s="4" t="s">
        <v>415</v>
      </c>
      <c r="F982" s="5">
        <v>5350000</v>
      </c>
      <c r="G982" s="5">
        <v>0</v>
      </c>
      <c r="H982" s="5">
        <v>0</v>
      </c>
      <c r="I982" s="5">
        <v>0</v>
      </c>
      <c r="J982" s="5">
        <v>0</v>
      </c>
      <c r="K982" s="5">
        <v>5350000</v>
      </c>
      <c r="L982" s="73">
        <v>5350000</v>
      </c>
      <c r="M982" s="73"/>
      <c r="N982" s="73">
        <v>0</v>
      </c>
      <c r="O982" s="73"/>
      <c r="P982" s="5">
        <v>5350000</v>
      </c>
      <c r="Q982" s="5">
        <v>5350000</v>
      </c>
      <c r="R982" s="74">
        <v>100</v>
      </c>
      <c r="S982" s="74"/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73">
        <v>0</v>
      </c>
      <c r="Z982" s="73"/>
    </row>
    <row r="983" spans="1:26" ht="21" customHeight="1">
      <c r="A983" s="71" t="s">
        <v>1417</v>
      </c>
      <c r="B983" s="71"/>
      <c r="C983" s="72" t="s">
        <v>41</v>
      </c>
      <c r="D983" s="72"/>
      <c r="E983" s="4" t="s">
        <v>423</v>
      </c>
      <c r="F983" s="5">
        <v>650000</v>
      </c>
      <c r="G983" s="5">
        <v>0</v>
      </c>
      <c r="H983" s="5">
        <v>0</v>
      </c>
      <c r="I983" s="5">
        <v>0</v>
      </c>
      <c r="J983" s="5">
        <v>0</v>
      </c>
      <c r="K983" s="5">
        <v>650000</v>
      </c>
      <c r="L983" s="73">
        <v>650000</v>
      </c>
      <c r="M983" s="73"/>
      <c r="N983" s="73">
        <v>0</v>
      </c>
      <c r="O983" s="73"/>
      <c r="P983" s="5">
        <v>650000</v>
      </c>
      <c r="Q983" s="5">
        <v>650000</v>
      </c>
      <c r="R983" s="74">
        <v>100</v>
      </c>
      <c r="S983" s="74"/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73">
        <v>0</v>
      </c>
      <c r="Z983" s="73"/>
    </row>
    <row r="984" spans="1:26" ht="21" customHeight="1">
      <c r="A984" s="71" t="s">
        <v>1418</v>
      </c>
      <c r="B984" s="71"/>
      <c r="C984" s="72" t="s">
        <v>41</v>
      </c>
      <c r="D984" s="72"/>
      <c r="E984" s="4" t="s">
        <v>1419</v>
      </c>
      <c r="F984" s="5">
        <v>4700000</v>
      </c>
      <c r="G984" s="5">
        <v>0</v>
      </c>
      <c r="H984" s="5">
        <v>0</v>
      </c>
      <c r="I984" s="5">
        <v>0</v>
      </c>
      <c r="J984" s="5">
        <v>0</v>
      </c>
      <c r="K984" s="5">
        <v>4700000</v>
      </c>
      <c r="L984" s="73">
        <v>4700000</v>
      </c>
      <c r="M984" s="73"/>
      <c r="N984" s="73">
        <v>0</v>
      </c>
      <c r="O984" s="73"/>
      <c r="P984" s="5">
        <v>4700000</v>
      </c>
      <c r="Q984" s="5">
        <v>4700000</v>
      </c>
      <c r="R984" s="74">
        <v>100</v>
      </c>
      <c r="S984" s="74"/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73">
        <v>0</v>
      </c>
      <c r="Z984" s="73"/>
    </row>
    <row r="985" spans="1:26" ht="21" customHeight="1">
      <c r="A985" s="71" t="s">
        <v>1420</v>
      </c>
      <c r="B985" s="71"/>
      <c r="C985" s="72"/>
      <c r="D985" s="72"/>
      <c r="E985" s="4" t="s">
        <v>86</v>
      </c>
      <c r="F985" s="5">
        <v>123000000</v>
      </c>
      <c r="G985" s="5">
        <v>0</v>
      </c>
      <c r="H985" s="5">
        <v>0</v>
      </c>
      <c r="I985" s="5">
        <v>0</v>
      </c>
      <c r="J985" s="5">
        <v>0</v>
      </c>
      <c r="K985" s="5">
        <v>123000000</v>
      </c>
      <c r="L985" s="73">
        <v>0</v>
      </c>
      <c r="M985" s="73"/>
      <c r="N985" s="73">
        <v>0</v>
      </c>
      <c r="O985" s="73"/>
      <c r="P985" s="5">
        <v>0</v>
      </c>
      <c r="Q985" s="5">
        <v>0</v>
      </c>
      <c r="R985" s="74">
        <v>0</v>
      </c>
      <c r="S985" s="74"/>
      <c r="T985" s="5">
        <v>0</v>
      </c>
      <c r="U985" s="5">
        <v>0</v>
      </c>
      <c r="V985" s="5">
        <v>0</v>
      </c>
      <c r="W985" s="5">
        <v>0</v>
      </c>
      <c r="X985" s="5">
        <v>123000000</v>
      </c>
      <c r="Y985" s="73">
        <v>0</v>
      </c>
      <c r="Z985" s="73"/>
    </row>
    <row r="986" spans="1:26" ht="21" customHeight="1">
      <c r="A986" s="71" t="s">
        <v>1421</v>
      </c>
      <c r="B986" s="71"/>
      <c r="C986" s="72" t="s">
        <v>41</v>
      </c>
      <c r="D986" s="72"/>
      <c r="E986" s="4" t="s">
        <v>88</v>
      </c>
      <c r="F986" s="5">
        <v>3000000</v>
      </c>
      <c r="G986" s="5">
        <v>0</v>
      </c>
      <c r="H986" s="5">
        <v>0</v>
      </c>
      <c r="I986" s="5">
        <v>0</v>
      </c>
      <c r="J986" s="5">
        <v>0</v>
      </c>
      <c r="K986" s="5">
        <v>3000000</v>
      </c>
      <c r="L986" s="73">
        <v>0</v>
      </c>
      <c r="M986" s="73"/>
      <c r="N986" s="73">
        <v>0</v>
      </c>
      <c r="O986" s="73"/>
      <c r="P986" s="5">
        <v>0</v>
      </c>
      <c r="Q986" s="5">
        <v>0</v>
      </c>
      <c r="R986" s="74">
        <v>0</v>
      </c>
      <c r="S986" s="74"/>
      <c r="T986" s="5">
        <v>0</v>
      </c>
      <c r="U986" s="5">
        <v>0</v>
      </c>
      <c r="V986" s="5">
        <v>0</v>
      </c>
      <c r="W986" s="5">
        <v>0</v>
      </c>
      <c r="X986" s="5">
        <v>3000000</v>
      </c>
      <c r="Y986" s="73">
        <v>0</v>
      </c>
      <c r="Z986" s="73"/>
    </row>
    <row r="987" spans="1:26" ht="21" customHeight="1">
      <c r="A987" s="71" t="s">
        <v>1422</v>
      </c>
      <c r="B987" s="71"/>
      <c r="C987" s="72" t="s">
        <v>41</v>
      </c>
      <c r="D987" s="72"/>
      <c r="E987" s="4" t="s">
        <v>1423</v>
      </c>
      <c r="F987" s="5">
        <v>120000000</v>
      </c>
      <c r="G987" s="5">
        <v>0</v>
      </c>
      <c r="H987" s="5">
        <v>0</v>
      </c>
      <c r="I987" s="5">
        <v>0</v>
      </c>
      <c r="J987" s="5">
        <v>0</v>
      </c>
      <c r="K987" s="5">
        <v>120000000</v>
      </c>
      <c r="L987" s="73">
        <v>0</v>
      </c>
      <c r="M987" s="73"/>
      <c r="N987" s="73">
        <v>0</v>
      </c>
      <c r="O987" s="73"/>
      <c r="P987" s="5">
        <v>0</v>
      </c>
      <c r="Q987" s="5">
        <v>0</v>
      </c>
      <c r="R987" s="74">
        <v>0</v>
      </c>
      <c r="S987" s="74"/>
      <c r="T987" s="5">
        <v>0</v>
      </c>
      <c r="U987" s="5">
        <v>0</v>
      </c>
      <c r="V987" s="5">
        <v>0</v>
      </c>
      <c r="W987" s="5">
        <v>0</v>
      </c>
      <c r="X987" s="5">
        <v>120000000</v>
      </c>
      <c r="Y987" s="73">
        <v>0</v>
      </c>
      <c r="Z987" s="73"/>
    </row>
    <row r="988" spans="1:26" ht="21.75" customHeight="1">
      <c r="A988" s="71" t="s">
        <v>1424</v>
      </c>
      <c r="B988" s="71"/>
      <c r="C988" s="72"/>
      <c r="D988" s="72"/>
      <c r="E988" s="4" t="s">
        <v>179</v>
      </c>
      <c r="F988" s="5">
        <v>179100000</v>
      </c>
      <c r="G988" s="5">
        <v>0</v>
      </c>
      <c r="H988" s="5">
        <v>0</v>
      </c>
      <c r="I988" s="5">
        <v>0</v>
      </c>
      <c r="J988" s="5">
        <v>0</v>
      </c>
      <c r="K988" s="5">
        <v>179100000</v>
      </c>
      <c r="L988" s="73">
        <v>0</v>
      </c>
      <c r="M988" s="73"/>
      <c r="N988" s="73">
        <v>0</v>
      </c>
      <c r="O988" s="73"/>
      <c r="P988" s="5">
        <v>0</v>
      </c>
      <c r="Q988" s="5">
        <v>0</v>
      </c>
      <c r="R988" s="74">
        <v>0</v>
      </c>
      <c r="S988" s="74"/>
      <c r="T988" s="5">
        <v>0</v>
      </c>
      <c r="U988" s="5">
        <v>0</v>
      </c>
      <c r="V988" s="5">
        <v>0</v>
      </c>
      <c r="W988" s="5">
        <v>0</v>
      </c>
      <c r="X988" s="5">
        <v>179100000</v>
      </c>
      <c r="Y988" s="73">
        <v>0</v>
      </c>
      <c r="Z988" s="73"/>
    </row>
    <row r="989" spans="1:26" ht="21" customHeight="1">
      <c r="A989" s="71" t="s">
        <v>1425</v>
      </c>
      <c r="B989" s="71"/>
      <c r="C989" s="72"/>
      <c r="D989" s="72"/>
      <c r="E989" s="4" t="s">
        <v>182</v>
      </c>
      <c r="F989" s="5">
        <v>179100000</v>
      </c>
      <c r="G989" s="5">
        <v>0</v>
      </c>
      <c r="H989" s="5">
        <v>0</v>
      </c>
      <c r="I989" s="5">
        <v>0</v>
      </c>
      <c r="J989" s="5">
        <v>0</v>
      </c>
      <c r="K989" s="5">
        <v>179100000</v>
      </c>
      <c r="L989" s="73">
        <v>0</v>
      </c>
      <c r="M989" s="73"/>
      <c r="N989" s="73">
        <v>0</v>
      </c>
      <c r="O989" s="73"/>
      <c r="P989" s="5">
        <v>0</v>
      </c>
      <c r="Q989" s="5">
        <v>0</v>
      </c>
      <c r="R989" s="74">
        <v>0</v>
      </c>
      <c r="S989" s="74"/>
      <c r="T989" s="5">
        <v>0</v>
      </c>
      <c r="U989" s="5">
        <v>0</v>
      </c>
      <c r="V989" s="5">
        <v>0</v>
      </c>
      <c r="W989" s="5">
        <v>0</v>
      </c>
      <c r="X989" s="5">
        <v>179100000</v>
      </c>
      <c r="Y989" s="73">
        <v>0</v>
      </c>
      <c r="Z989" s="73"/>
    </row>
    <row r="990" spans="1:26" ht="27.75" customHeight="1">
      <c r="A990" s="71" t="s">
        <v>1426</v>
      </c>
      <c r="B990" s="71"/>
      <c r="C990" s="72"/>
      <c r="D990" s="72"/>
      <c r="E990" s="4" t="s">
        <v>184</v>
      </c>
      <c r="F990" s="5">
        <v>1000000</v>
      </c>
      <c r="G990" s="5">
        <v>0</v>
      </c>
      <c r="H990" s="5">
        <v>0</v>
      </c>
      <c r="I990" s="5">
        <v>0</v>
      </c>
      <c r="J990" s="5">
        <v>0</v>
      </c>
      <c r="K990" s="5">
        <v>1000000</v>
      </c>
      <c r="L990" s="73">
        <v>0</v>
      </c>
      <c r="M990" s="73"/>
      <c r="N990" s="73">
        <v>0</v>
      </c>
      <c r="O990" s="73"/>
      <c r="P990" s="5">
        <v>0</v>
      </c>
      <c r="Q990" s="5">
        <v>0</v>
      </c>
      <c r="R990" s="74">
        <v>0</v>
      </c>
      <c r="S990" s="74"/>
      <c r="T990" s="5">
        <v>0</v>
      </c>
      <c r="U990" s="5">
        <v>0</v>
      </c>
      <c r="V990" s="5">
        <v>0</v>
      </c>
      <c r="W990" s="5">
        <v>0</v>
      </c>
      <c r="X990" s="5">
        <v>1000000</v>
      </c>
      <c r="Y990" s="73">
        <v>0</v>
      </c>
      <c r="Z990" s="73"/>
    </row>
    <row r="991" spans="1:26" ht="21.75" customHeight="1">
      <c r="A991" s="71" t="s">
        <v>1427</v>
      </c>
      <c r="B991" s="71"/>
      <c r="C991" s="72" t="s">
        <v>41</v>
      </c>
      <c r="D991" s="72"/>
      <c r="E991" s="4" t="s">
        <v>186</v>
      </c>
      <c r="F991" s="5">
        <v>1000000</v>
      </c>
      <c r="G991" s="5">
        <v>0</v>
      </c>
      <c r="H991" s="5">
        <v>0</v>
      </c>
      <c r="I991" s="5">
        <v>0</v>
      </c>
      <c r="J991" s="5">
        <v>0</v>
      </c>
      <c r="K991" s="5">
        <v>1000000</v>
      </c>
      <c r="L991" s="73">
        <v>0</v>
      </c>
      <c r="M991" s="73"/>
      <c r="N991" s="73">
        <v>0</v>
      </c>
      <c r="O991" s="73"/>
      <c r="P991" s="5">
        <v>0</v>
      </c>
      <c r="Q991" s="5">
        <v>0</v>
      </c>
      <c r="R991" s="74">
        <v>0</v>
      </c>
      <c r="S991" s="74"/>
      <c r="T991" s="5">
        <v>0</v>
      </c>
      <c r="U991" s="5">
        <v>0</v>
      </c>
      <c r="V991" s="5">
        <v>0</v>
      </c>
      <c r="W991" s="5">
        <v>0</v>
      </c>
      <c r="X991" s="5">
        <v>1000000</v>
      </c>
      <c r="Y991" s="73">
        <v>0</v>
      </c>
      <c r="Z991" s="73"/>
    </row>
    <row r="992" spans="1:26" ht="36.75" customHeight="1">
      <c r="A992" s="71" t="s">
        <v>1428</v>
      </c>
      <c r="B992" s="71"/>
      <c r="C992" s="72"/>
      <c r="D992" s="72"/>
      <c r="E992" s="4" t="s">
        <v>1359</v>
      </c>
      <c r="F992" s="5">
        <v>177100000</v>
      </c>
      <c r="G992" s="5">
        <v>0</v>
      </c>
      <c r="H992" s="5">
        <v>0</v>
      </c>
      <c r="I992" s="5">
        <v>0</v>
      </c>
      <c r="J992" s="5">
        <v>0</v>
      </c>
      <c r="K992" s="5">
        <v>177100000</v>
      </c>
      <c r="L992" s="73">
        <v>0</v>
      </c>
      <c r="M992" s="73"/>
      <c r="N992" s="73">
        <v>0</v>
      </c>
      <c r="O992" s="73"/>
      <c r="P992" s="5">
        <v>0</v>
      </c>
      <c r="Q992" s="5">
        <v>0</v>
      </c>
      <c r="R992" s="74">
        <v>0</v>
      </c>
      <c r="S992" s="74"/>
      <c r="T992" s="5">
        <v>0</v>
      </c>
      <c r="U992" s="5">
        <v>0</v>
      </c>
      <c r="V992" s="5">
        <v>0</v>
      </c>
      <c r="W992" s="5">
        <v>0</v>
      </c>
      <c r="X992" s="5">
        <v>177100000</v>
      </c>
      <c r="Y992" s="73">
        <v>0</v>
      </c>
      <c r="Z992" s="73"/>
    </row>
    <row r="993" spans="1:26" ht="21" customHeight="1">
      <c r="A993" s="71" t="s">
        <v>1429</v>
      </c>
      <c r="B993" s="71"/>
      <c r="C993" s="72" t="s">
        <v>41</v>
      </c>
      <c r="D993" s="72"/>
      <c r="E993" s="4" t="s">
        <v>450</v>
      </c>
      <c r="F993" s="5">
        <v>54800000</v>
      </c>
      <c r="G993" s="5">
        <v>0</v>
      </c>
      <c r="H993" s="5">
        <v>0</v>
      </c>
      <c r="I993" s="5">
        <v>0</v>
      </c>
      <c r="J993" s="5">
        <v>0</v>
      </c>
      <c r="K993" s="5">
        <v>54800000</v>
      </c>
      <c r="L993" s="73">
        <v>0</v>
      </c>
      <c r="M993" s="73"/>
      <c r="N993" s="73">
        <v>0</v>
      </c>
      <c r="O993" s="73"/>
      <c r="P993" s="5">
        <v>0</v>
      </c>
      <c r="Q993" s="5">
        <v>0</v>
      </c>
      <c r="R993" s="74">
        <v>0</v>
      </c>
      <c r="S993" s="74"/>
      <c r="T993" s="5">
        <v>0</v>
      </c>
      <c r="U993" s="5">
        <v>0</v>
      </c>
      <c r="V993" s="5">
        <v>0</v>
      </c>
      <c r="W993" s="5">
        <v>0</v>
      </c>
      <c r="X993" s="5">
        <v>54800000</v>
      </c>
      <c r="Y993" s="73">
        <v>0</v>
      </c>
      <c r="Z993" s="73"/>
    </row>
    <row r="994" spans="1:26" ht="21" customHeight="1">
      <c r="A994" s="71" t="s">
        <v>1430</v>
      </c>
      <c r="B994" s="71"/>
      <c r="C994" s="72" t="s">
        <v>41</v>
      </c>
      <c r="D994" s="72"/>
      <c r="E994" s="4" t="s">
        <v>452</v>
      </c>
      <c r="F994" s="5">
        <v>109200000</v>
      </c>
      <c r="G994" s="5">
        <v>0</v>
      </c>
      <c r="H994" s="5">
        <v>0</v>
      </c>
      <c r="I994" s="5">
        <v>0</v>
      </c>
      <c r="J994" s="5">
        <v>0</v>
      </c>
      <c r="K994" s="5">
        <v>109200000</v>
      </c>
      <c r="L994" s="73">
        <v>0</v>
      </c>
      <c r="M994" s="73"/>
      <c r="N994" s="73">
        <v>0</v>
      </c>
      <c r="O994" s="73"/>
      <c r="P994" s="5">
        <v>0</v>
      </c>
      <c r="Q994" s="5">
        <v>0</v>
      </c>
      <c r="R994" s="74">
        <v>0</v>
      </c>
      <c r="S994" s="74"/>
      <c r="T994" s="5">
        <v>0</v>
      </c>
      <c r="U994" s="5">
        <v>0</v>
      </c>
      <c r="V994" s="5">
        <v>0</v>
      </c>
      <c r="W994" s="5">
        <v>0</v>
      </c>
      <c r="X994" s="5">
        <v>109200000</v>
      </c>
      <c r="Y994" s="73">
        <v>0</v>
      </c>
      <c r="Z994" s="73"/>
    </row>
    <row r="995" spans="1:26" ht="21" customHeight="1">
      <c r="A995" s="71" t="s">
        <v>1431</v>
      </c>
      <c r="B995" s="71"/>
      <c r="C995" s="72" t="s">
        <v>41</v>
      </c>
      <c r="D995" s="72"/>
      <c r="E995" s="4" t="s">
        <v>454</v>
      </c>
      <c r="F995" s="5">
        <v>13100000</v>
      </c>
      <c r="G995" s="5">
        <v>0</v>
      </c>
      <c r="H995" s="5">
        <v>0</v>
      </c>
      <c r="I995" s="5">
        <v>0</v>
      </c>
      <c r="J995" s="5">
        <v>0</v>
      </c>
      <c r="K995" s="5">
        <v>13100000</v>
      </c>
      <c r="L995" s="73">
        <v>0</v>
      </c>
      <c r="M995" s="73"/>
      <c r="N995" s="73">
        <v>0</v>
      </c>
      <c r="O995" s="73"/>
      <c r="P995" s="5">
        <v>0</v>
      </c>
      <c r="Q995" s="5">
        <v>0</v>
      </c>
      <c r="R995" s="74">
        <v>0</v>
      </c>
      <c r="S995" s="74"/>
      <c r="T995" s="5">
        <v>0</v>
      </c>
      <c r="U995" s="5">
        <v>0</v>
      </c>
      <c r="V995" s="5">
        <v>0</v>
      </c>
      <c r="W995" s="5">
        <v>0</v>
      </c>
      <c r="X995" s="5">
        <v>13100000</v>
      </c>
      <c r="Y995" s="73">
        <v>0</v>
      </c>
      <c r="Z995" s="73"/>
    </row>
    <row r="996" spans="1:26" ht="21" customHeight="1">
      <c r="A996" s="71" t="s">
        <v>1432</v>
      </c>
      <c r="B996" s="71"/>
      <c r="C996" s="72"/>
      <c r="D996" s="72"/>
      <c r="E996" s="4" t="s">
        <v>1433</v>
      </c>
      <c r="F996" s="5">
        <v>1000000</v>
      </c>
      <c r="G996" s="5">
        <v>0</v>
      </c>
      <c r="H996" s="5">
        <v>0</v>
      </c>
      <c r="I996" s="5">
        <v>0</v>
      </c>
      <c r="J996" s="5">
        <v>0</v>
      </c>
      <c r="K996" s="5">
        <v>1000000</v>
      </c>
      <c r="L996" s="73">
        <v>0</v>
      </c>
      <c r="M996" s="73"/>
      <c r="N996" s="73">
        <v>0</v>
      </c>
      <c r="O996" s="73"/>
      <c r="P996" s="5">
        <v>0</v>
      </c>
      <c r="Q996" s="5">
        <v>0</v>
      </c>
      <c r="R996" s="74">
        <v>0</v>
      </c>
      <c r="S996" s="74"/>
      <c r="T996" s="5">
        <v>0</v>
      </c>
      <c r="U996" s="5">
        <v>0</v>
      </c>
      <c r="V996" s="5">
        <v>0</v>
      </c>
      <c r="W996" s="5">
        <v>0</v>
      </c>
      <c r="X996" s="5">
        <v>1000000</v>
      </c>
      <c r="Y996" s="73">
        <v>0</v>
      </c>
      <c r="Z996" s="73"/>
    </row>
    <row r="997" spans="1:26" ht="21" customHeight="1">
      <c r="A997" s="71" t="s">
        <v>1434</v>
      </c>
      <c r="B997" s="71"/>
      <c r="C997" s="72" t="s">
        <v>41</v>
      </c>
      <c r="D997" s="72"/>
      <c r="E997" s="4" t="s">
        <v>1433</v>
      </c>
      <c r="F997" s="5">
        <v>1000000</v>
      </c>
      <c r="G997" s="5">
        <v>0</v>
      </c>
      <c r="H997" s="5">
        <v>0</v>
      </c>
      <c r="I997" s="5">
        <v>0</v>
      </c>
      <c r="J997" s="5">
        <v>0</v>
      </c>
      <c r="K997" s="5">
        <v>1000000</v>
      </c>
      <c r="L997" s="73">
        <v>0</v>
      </c>
      <c r="M997" s="73"/>
      <c r="N997" s="73">
        <v>0</v>
      </c>
      <c r="O997" s="73"/>
      <c r="P997" s="5">
        <v>0</v>
      </c>
      <c r="Q997" s="5">
        <v>0</v>
      </c>
      <c r="R997" s="74">
        <v>0</v>
      </c>
      <c r="S997" s="74"/>
      <c r="T997" s="5">
        <v>0</v>
      </c>
      <c r="U997" s="5">
        <v>0</v>
      </c>
      <c r="V997" s="5">
        <v>0</v>
      </c>
      <c r="W997" s="5">
        <v>0</v>
      </c>
      <c r="X997" s="5">
        <v>1000000</v>
      </c>
      <c r="Y997" s="73">
        <v>0</v>
      </c>
      <c r="Z997" s="73"/>
    </row>
    <row r="998" spans="1:26" ht="21" customHeight="1">
      <c r="A998" s="71" t="s">
        <v>1435</v>
      </c>
      <c r="B998" s="71"/>
      <c r="C998" s="72"/>
      <c r="D998" s="72"/>
      <c r="E998" s="4" t="s">
        <v>1436</v>
      </c>
      <c r="F998" s="5">
        <v>683096883</v>
      </c>
      <c r="G998" s="5">
        <v>0</v>
      </c>
      <c r="H998" s="5">
        <v>0</v>
      </c>
      <c r="I998" s="5">
        <v>0</v>
      </c>
      <c r="J998" s="5">
        <v>0</v>
      </c>
      <c r="K998" s="5">
        <v>683096883</v>
      </c>
      <c r="L998" s="73">
        <v>314874822</v>
      </c>
      <c r="M998" s="73"/>
      <c r="N998" s="73">
        <v>0</v>
      </c>
      <c r="O998" s="73"/>
      <c r="P998" s="5">
        <v>314874822</v>
      </c>
      <c r="Q998" s="5">
        <v>314874822</v>
      </c>
      <c r="R998" s="74">
        <v>46.0951923272061</v>
      </c>
      <c r="S998" s="74"/>
      <c r="T998" s="5">
        <v>16677460</v>
      </c>
      <c r="U998" s="5">
        <v>0</v>
      </c>
      <c r="V998" s="5">
        <v>16677460</v>
      </c>
      <c r="W998" s="5">
        <v>16677460</v>
      </c>
      <c r="X998" s="5">
        <v>368222061</v>
      </c>
      <c r="Y998" s="73">
        <v>0</v>
      </c>
      <c r="Z998" s="73"/>
    </row>
    <row r="999" spans="1:26" ht="21" customHeight="1">
      <c r="A999" s="71" t="s">
        <v>1437</v>
      </c>
      <c r="B999" s="71"/>
      <c r="C999" s="72"/>
      <c r="D999" s="72"/>
      <c r="E999" s="4" t="s">
        <v>31</v>
      </c>
      <c r="F999" s="5">
        <v>387296883</v>
      </c>
      <c r="G999" s="5">
        <v>0</v>
      </c>
      <c r="H999" s="5">
        <v>0</v>
      </c>
      <c r="I999" s="5">
        <v>0</v>
      </c>
      <c r="J999" s="5">
        <v>0</v>
      </c>
      <c r="K999" s="5">
        <v>387296883</v>
      </c>
      <c r="L999" s="73">
        <v>20226274</v>
      </c>
      <c r="M999" s="73"/>
      <c r="N999" s="73">
        <v>0</v>
      </c>
      <c r="O999" s="73"/>
      <c r="P999" s="5">
        <v>20226274</v>
      </c>
      <c r="Q999" s="5">
        <v>20226274</v>
      </c>
      <c r="R999" s="74">
        <v>5.22242106451448</v>
      </c>
      <c r="S999" s="74"/>
      <c r="T999" s="5">
        <v>16677460</v>
      </c>
      <c r="U999" s="5">
        <v>0</v>
      </c>
      <c r="V999" s="5">
        <v>16677460</v>
      </c>
      <c r="W999" s="5">
        <v>16677460</v>
      </c>
      <c r="X999" s="5">
        <v>367070609</v>
      </c>
      <c r="Y999" s="73">
        <v>0</v>
      </c>
      <c r="Z999" s="73"/>
    </row>
    <row r="1000" spans="1:26" ht="21.75" customHeight="1">
      <c r="A1000" s="71" t="s">
        <v>1438</v>
      </c>
      <c r="B1000" s="71"/>
      <c r="C1000" s="72"/>
      <c r="D1000" s="72"/>
      <c r="E1000" s="4" t="s">
        <v>33</v>
      </c>
      <c r="F1000" s="5">
        <v>387296883</v>
      </c>
      <c r="G1000" s="5">
        <v>0</v>
      </c>
      <c r="H1000" s="5">
        <v>0</v>
      </c>
      <c r="I1000" s="5">
        <v>0</v>
      </c>
      <c r="J1000" s="5">
        <v>0</v>
      </c>
      <c r="K1000" s="5">
        <v>387296883</v>
      </c>
      <c r="L1000" s="73">
        <v>20226274</v>
      </c>
      <c r="M1000" s="73"/>
      <c r="N1000" s="73">
        <v>0</v>
      </c>
      <c r="O1000" s="73"/>
      <c r="P1000" s="5">
        <v>20226274</v>
      </c>
      <c r="Q1000" s="5">
        <v>20226274</v>
      </c>
      <c r="R1000" s="74">
        <v>5.22242106451448</v>
      </c>
      <c r="S1000" s="74"/>
      <c r="T1000" s="5">
        <v>16677460</v>
      </c>
      <c r="U1000" s="5">
        <v>0</v>
      </c>
      <c r="V1000" s="5">
        <v>16677460</v>
      </c>
      <c r="W1000" s="5">
        <v>16677460</v>
      </c>
      <c r="X1000" s="5">
        <v>367070609</v>
      </c>
      <c r="Y1000" s="73">
        <v>0</v>
      </c>
      <c r="Z1000" s="73"/>
    </row>
    <row r="1001" spans="1:26" ht="21" customHeight="1">
      <c r="A1001" s="71" t="s">
        <v>1439</v>
      </c>
      <c r="B1001" s="71"/>
      <c r="C1001" s="72"/>
      <c r="D1001" s="72"/>
      <c r="E1001" s="4" t="s">
        <v>35</v>
      </c>
      <c r="F1001" s="5">
        <v>387296883</v>
      </c>
      <c r="G1001" s="5">
        <v>0</v>
      </c>
      <c r="H1001" s="5">
        <v>0</v>
      </c>
      <c r="I1001" s="5">
        <v>0</v>
      </c>
      <c r="J1001" s="5">
        <v>0</v>
      </c>
      <c r="K1001" s="5">
        <v>387296883</v>
      </c>
      <c r="L1001" s="73">
        <v>20226274</v>
      </c>
      <c r="M1001" s="73"/>
      <c r="N1001" s="73">
        <v>0</v>
      </c>
      <c r="O1001" s="73"/>
      <c r="P1001" s="5">
        <v>20226274</v>
      </c>
      <c r="Q1001" s="5">
        <v>20226274</v>
      </c>
      <c r="R1001" s="74">
        <v>5.22242106451448</v>
      </c>
      <c r="S1001" s="74"/>
      <c r="T1001" s="5">
        <v>16677460</v>
      </c>
      <c r="U1001" s="5">
        <v>0</v>
      </c>
      <c r="V1001" s="5">
        <v>16677460</v>
      </c>
      <c r="W1001" s="5">
        <v>16677460</v>
      </c>
      <c r="X1001" s="5">
        <v>367070609</v>
      </c>
      <c r="Y1001" s="73">
        <v>0</v>
      </c>
      <c r="Z1001" s="73"/>
    </row>
    <row r="1002" spans="1:26" ht="21" customHeight="1">
      <c r="A1002" s="71" t="s">
        <v>1440</v>
      </c>
      <c r="B1002" s="71"/>
      <c r="C1002" s="72"/>
      <c r="D1002" s="72"/>
      <c r="E1002" s="4" t="s">
        <v>37</v>
      </c>
      <c r="F1002" s="5">
        <v>383179939</v>
      </c>
      <c r="G1002" s="5">
        <v>0</v>
      </c>
      <c r="H1002" s="5">
        <v>0</v>
      </c>
      <c r="I1002" s="5">
        <v>0</v>
      </c>
      <c r="J1002" s="5">
        <v>0</v>
      </c>
      <c r="K1002" s="5">
        <v>383179939</v>
      </c>
      <c r="L1002" s="73">
        <v>20226274</v>
      </c>
      <c r="M1002" s="73"/>
      <c r="N1002" s="73">
        <v>0</v>
      </c>
      <c r="O1002" s="73"/>
      <c r="P1002" s="5">
        <v>20226274</v>
      </c>
      <c r="Q1002" s="5">
        <v>20226274</v>
      </c>
      <c r="R1002" s="74">
        <v>5.278531556945627</v>
      </c>
      <c r="S1002" s="74"/>
      <c r="T1002" s="5">
        <v>16677460</v>
      </c>
      <c r="U1002" s="5">
        <v>0</v>
      </c>
      <c r="V1002" s="5">
        <v>16677460</v>
      </c>
      <c r="W1002" s="5">
        <v>16677460</v>
      </c>
      <c r="X1002" s="5">
        <v>362953665</v>
      </c>
      <c r="Y1002" s="73">
        <v>0</v>
      </c>
      <c r="Z1002" s="73"/>
    </row>
    <row r="1003" spans="1:26" ht="36.75" customHeight="1">
      <c r="A1003" s="71" t="s">
        <v>1441</v>
      </c>
      <c r="B1003" s="71"/>
      <c r="C1003" s="72"/>
      <c r="D1003" s="72"/>
      <c r="E1003" s="4" t="s">
        <v>39</v>
      </c>
      <c r="F1003" s="5">
        <v>381497742</v>
      </c>
      <c r="G1003" s="5">
        <v>0</v>
      </c>
      <c r="H1003" s="5">
        <v>0</v>
      </c>
      <c r="I1003" s="5">
        <v>0</v>
      </c>
      <c r="J1003" s="5">
        <v>0</v>
      </c>
      <c r="K1003" s="5">
        <v>381497742</v>
      </c>
      <c r="L1003" s="73">
        <v>20126374</v>
      </c>
      <c r="M1003" s="73"/>
      <c r="N1003" s="73">
        <v>0</v>
      </c>
      <c r="O1003" s="73"/>
      <c r="P1003" s="5">
        <v>20126374</v>
      </c>
      <c r="Q1003" s="5">
        <v>20126374</v>
      </c>
      <c r="R1003" s="74">
        <v>5.275620740109125</v>
      </c>
      <c r="S1003" s="74"/>
      <c r="T1003" s="5">
        <v>16677460</v>
      </c>
      <c r="U1003" s="5">
        <v>0</v>
      </c>
      <c r="V1003" s="5">
        <v>16677460</v>
      </c>
      <c r="W1003" s="5">
        <v>16677460</v>
      </c>
      <c r="X1003" s="5">
        <v>361371368</v>
      </c>
      <c r="Y1003" s="73">
        <v>0</v>
      </c>
      <c r="Z1003" s="73"/>
    </row>
    <row r="1004" spans="1:26" ht="21" customHeight="1">
      <c r="A1004" s="71" t="s">
        <v>1442</v>
      </c>
      <c r="B1004" s="71"/>
      <c r="C1004" s="72" t="s">
        <v>41</v>
      </c>
      <c r="D1004" s="72"/>
      <c r="E1004" s="4" t="s">
        <v>42</v>
      </c>
      <c r="F1004" s="5">
        <v>284291011</v>
      </c>
      <c r="G1004" s="5">
        <v>0</v>
      </c>
      <c r="H1004" s="5">
        <v>0</v>
      </c>
      <c r="I1004" s="5">
        <v>0</v>
      </c>
      <c r="J1004" s="5">
        <v>0</v>
      </c>
      <c r="K1004" s="5">
        <v>284291011</v>
      </c>
      <c r="L1004" s="73">
        <v>16511728</v>
      </c>
      <c r="M1004" s="73"/>
      <c r="N1004" s="73">
        <v>0</v>
      </c>
      <c r="O1004" s="73"/>
      <c r="P1004" s="5">
        <v>16511728</v>
      </c>
      <c r="Q1004" s="5">
        <v>16511728</v>
      </c>
      <c r="R1004" s="74">
        <v>5.8080373142716075</v>
      </c>
      <c r="S1004" s="74"/>
      <c r="T1004" s="5">
        <v>16511728</v>
      </c>
      <c r="U1004" s="5">
        <v>0</v>
      </c>
      <c r="V1004" s="5">
        <v>16511728</v>
      </c>
      <c r="W1004" s="5">
        <v>16511728</v>
      </c>
      <c r="X1004" s="5">
        <v>267779283</v>
      </c>
      <c r="Y1004" s="73">
        <v>0</v>
      </c>
      <c r="Z1004" s="73"/>
    </row>
    <row r="1005" spans="1:26" ht="21" customHeight="1">
      <c r="A1005" s="71" t="s">
        <v>1443</v>
      </c>
      <c r="B1005" s="71"/>
      <c r="C1005" s="72" t="s">
        <v>41</v>
      </c>
      <c r="D1005" s="72"/>
      <c r="E1005" s="4" t="s">
        <v>46</v>
      </c>
      <c r="F1005" s="5">
        <v>14010576</v>
      </c>
      <c r="G1005" s="5">
        <v>0</v>
      </c>
      <c r="H1005" s="5">
        <v>0</v>
      </c>
      <c r="I1005" s="5">
        <v>0</v>
      </c>
      <c r="J1005" s="5">
        <v>0</v>
      </c>
      <c r="K1005" s="5">
        <v>14010576</v>
      </c>
      <c r="L1005" s="73">
        <v>749247</v>
      </c>
      <c r="M1005" s="73"/>
      <c r="N1005" s="73">
        <v>0</v>
      </c>
      <c r="O1005" s="73"/>
      <c r="P1005" s="5">
        <v>749247</v>
      </c>
      <c r="Q1005" s="5">
        <v>749247</v>
      </c>
      <c r="R1005" s="74">
        <v>5.347724461863667</v>
      </c>
      <c r="S1005" s="74"/>
      <c r="T1005" s="5">
        <v>0</v>
      </c>
      <c r="U1005" s="5">
        <v>0</v>
      </c>
      <c r="V1005" s="5">
        <v>0</v>
      </c>
      <c r="W1005" s="5">
        <v>0</v>
      </c>
      <c r="X1005" s="5">
        <v>13261329</v>
      </c>
      <c r="Y1005" s="73">
        <v>0</v>
      </c>
      <c r="Z1005" s="73"/>
    </row>
    <row r="1006" spans="1:26" ht="21" customHeight="1">
      <c r="A1006" s="71" t="s">
        <v>1444</v>
      </c>
      <c r="B1006" s="71"/>
      <c r="C1006" s="72" t="s">
        <v>41</v>
      </c>
      <c r="D1006" s="72"/>
      <c r="E1006" s="4" t="s">
        <v>48</v>
      </c>
      <c r="F1006" s="5">
        <v>29188695</v>
      </c>
      <c r="G1006" s="5">
        <v>0</v>
      </c>
      <c r="H1006" s="5">
        <v>0</v>
      </c>
      <c r="I1006" s="5">
        <v>0</v>
      </c>
      <c r="J1006" s="5">
        <v>0</v>
      </c>
      <c r="K1006" s="5">
        <v>29188695</v>
      </c>
      <c r="L1006" s="73">
        <v>310033</v>
      </c>
      <c r="M1006" s="73"/>
      <c r="N1006" s="73">
        <v>0</v>
      </c>
      <c r="O1006" s="73"/>
      <c r="P1006" s="5">
        <v>310033</v>
      </c>
      <c r="Q1006" s="5">
        <v>310033</v>
      </c>
      <c r="R1006" s="74">
        <v>1.0621680756882075</v>
      </c>
      <c r="S1006" s="74"/>
      <c r="T1006" s="5">
        <v>0</v>
      </c>
      <c r="U1006" s="5">
        <v>0</v>
      </c>
      <c r="V1006" s="5">
        <v>0</v>
      </c>
      <c r="W1006" s="5">
        <v>0</v>
      </c>
      <c r="X1006" s="5">
        <v>28878662</v>
      </c>
      <c r="Y1006" s="73">
        <v>0</v>
      </c>
      <c r="Z1006" s="73"/>
    </row>
    <row r="1007" spans="1:26" ht="21" customHeight="1">
      <c r="A1007" s="71" t="s">
        <v>1445</v>
      </c>
      <c r="B1007" s="71"/>
      <c r="C1007" s="72" t="s">
        <v>41</v>
      </c>
      <c r="D1007" s="72"/>
      <c r="E1007" s="4" t="s">
        <v>50</v>
      </c>
      <c r="F1007" s="5">
        <v>20548841</v>
      </c>
      <c r="G1007" s="5">
        <v>0</v>
      </c>
      <c r="H1007" s="5">
        <v>0</v>
      </c>
      <c r="I1007" s="5">
        <v>0</v>
      </c>
      <c r="J1007" s="5">
        <v>0</v>
      </c>
      <c r="K1007" s="5">
        <v>20548841</v>
      </c>
      <c r="L1007" s="73">
        <v>1245094</v>
      </c>
      <c r="M1007" s="73"/>
      <c r="N1007" s="73">
        <v>0</v>
      </c>
      <c r="O1007" s="73"/>
      <c r="P1007" s="5">
        <v>1245094</v>
      </c>
      <c r="Q1007" s="5">
        <v>1245094</v>
      </c>
      <c r="R1007" s="74">
        <v>6.059193314114407</v>
      </c>
      <c r="S1007" s="74"/>
      <c r="T1007" s="5">
        <v>0</v>
      </c>
      <c r="U1007" s="5">
        <v>0</v>
      </c>
      <c r="V1007" s="5">
        <v>0</v>
      </c>
      <c r="W1007" s="5">
        <v>0</v>
      </c>
      <c r="X1007" s="5">
        <v>19303747</v>
      </c>
      <c r="Y1007" s="73">
        <v>0</v>
      </c>
      <c r="Z1007" s="73"/>
    </row>
    <row r="1008" spans="1:26" ht="21" customHeight="1">
      <c r="A1008" s="71" t="s">
        <v>1446</v>
      </c>
      <c r="B1008" s="71"/>
      <c r="C1008" s="72" t="s">
        <v>41</v>
      </c>
      <c r="D1008" s="72"/>
      <c r="E1008" s="4" t="s">
        <v>52</v>
      </c>
      <c r="F1008" s="5">
        <v>3772620</v>
      </c>
      <c r="G1008" s="5">
        <v>0</v>
      </c>
      <c r="H1008" s="5">
        <v>0</v>
      </c>
      <c r="I1008" s="5">
        <v>0</v>
      </c>
      <c r="J1008" s="5">
        <v>0</v>
      </c>
      <c r="K1008" s="5">
        <v>3772620</v>
      </c>
      <c r="L1008" s="73">
        <v>102854</v>
      </c>
      <c r="M1008" s="73"/>
      <c r="N1008" s="73">
        <v>0</v>
      </c>
      <c r="O1008" s="73"/>
      <c r="P1008" s="5">
        <v>102854</v>
      </c>
      <c r="Q1008" s="5">
        <v>102854</v>
      </c>
      <c r="R1008" s="74">
        <v>2.7263281221008215</v>
      </c>
      <c r="S1008" s="74"/>
      <c r="T1008" s="5">
        <v>102854</v>
      </c>
      <c r="U1008" s="5">
        <v>0</v>
      </c>
      <c r="V1008" s="5">
        <v>102854</v>
      </c>
      <c r="W1008" s="5">
        <v>102854</v>
      </c>
      <c r="X1008" s="5">
        <v>3669766</v>
      </c>
      <c r="Y1008" s="73">
        <v>0</v>
      </c>
      <c r="Z1008" s="73"/>
    </row>
    <row r="1009" spans="1:26" ht="21.75" customHeight="1">
      <c r="A1009" s="71" t="s">
        <v>1447</v>
      </c>
      <c r="B1009" s="71"/>
      <c r="C1009" s="72" t="s">
        <v>41</v>
      </c>
      <c r="D1009" s="72"/>
      <c r="E1009" s="4" t="s">
        <v>54</v>
      </c>
      <c r="F1009" s="5">
        <v>17664117</v>
      </c>
      <c r="G1009" s="5">
        <v>0</v>
      </c>
      <c r="H1009" s="5">
        <v>0</v>
      </c>
      <c r="I1009" s="5">
        <v>0</v>
      </c>
      <c r="J1009" s="5">
        <v>0</v>
      </c>
      <c r="K1009" s="5">
        <v>17664117</v>
      </c>
      <c r="L1009" s="73">
        <v>620067</v>
      </c>
      <c r="M1009" s="73"/>
      <c r="N1009" s="73">
        <v>0</v>
      </c>
      <c r="O1009" s="73"/>
      <c r="P1009" s="5">
        <v>620067</v>
      </c>
      <c r="Q1009" s="5">
        <v>620067</v>
      </c>
      <c r="R1009" s="74">
        <v>3.5103198195528256</v>
      </c>
      <c r="S1009" s="74"/>
      <c r="T1009" s="5">
        <v>0</v>
      </c>
      <c r="U1009" s="5">
        <v>0</v>
      </c>
      <c r="V1009" s="5">
        <v>0</v>
      </c>
      <c r="W1009" s="5">
        <v>0</v>
      </c>
      <c r="X1009" s="5">
        <v>17044050</v>
      </c>
      <c r="Y1009" s="73">
        <v>0</v>
      </c>
      <c r="Z1009" s="73"/>
    </row>
    <row r="1010" spans="1:26" ht="21" customHeight="1">
      <c r="A1010" s="71" t="s">
        <v>1448</v>
      </c>
      <c r="B1010" s="71"/>
      <c r="C1010" s="72" t="s">
        <v>41</v>
      </c>
      <c r="D1010" s="72"/>
      <c r="E1010" s="4" t="s">
        <v>56</v>
      </c>
      <c r="F1010" s="5">
        <v>2444688</v>
      </c>
      <c r="G1010" s="5">
        <v>0</v>
      </c>
      <c r="H1010" s="5">
        <v>0</v>
      </c>
      <c r="I1010" s="5">
        <v>0</v>
      </c>
      <c r="J1010" s="5">
        <v>0</v>
      </c>
      <c r="K1010" s="5">
        <v>2444688</v>
      </c>
      <c r="L1010" s="73">
        <v>62878</v>
      </c>
      <c r="M1010" s="73"/>
      <c r="N1010" s="73">
        <v>0</v>
      </c>
      <c r="O1010" s="73"/>
      <c r="P1010" s="5">
        <v>62878</v>
      </c>
      <c r="Q1010" s="5">
        <v>62878</v>
      </c>
      <c r="R1010" s="74">
        <v>2.5720255509087457</v>
      </c>
      <c r="S1010" s="74"/>
      <c r="T1010" s="5">
        <v>62878</v>
      </c>
      <c r="U1010" s="5">
        <v>0</v>
      </c>
      <c r="V1010" s="5">
        <v>62878</v>
      </c>
      <c r="W1010" s="5">
        <v>62878</v>
      </c>
      <c r="X1010" s="5">
        <v>2381810</v>
      </c>
      <c r="Y1010" s="73">
        <v>0</v>
      </c>
      <c r="Z1010" s="73"/>
    </row>
    <row r="1011" spans="1:26" ht="27.75" customHeight="1">
      <c r="A1011" s="71" t="s">
        <v>1449</v>
      </c>
      <c r="B1011" s="71"/>
      <c r="C1011" s="72" t="s">
        <v>41</v>
      </c>
      <c r="D1011" s="72"/>
      <c r="E1011" s="4" t="s">
        <v>58</v>
      </c>
      <c r="F1011" s="5">
        <v>9577194</v>
      </c>
      <c r="G1011" s="5">
        <v>0</v>
      </c>
      <c r="H1011" s="5">
        <v>0</v>
      </c>
      <c r="I1011" s="5">
        <v>0</v>
      </c>
      <c r="J1011" s="5">
        <v>0</v>
      </c>
      <c r="K1011" s="5">
        <v>9577194</v>
      </c>
      <c r="L1011" s="73">
        <v>524473</v>
      </c>
      <c r="M1011" s="73"/>
      <c r="N1011" s="73">
        <v>0</v>
      </c>
      <c r="O1011" s="73"/>
      <c r="P1011" s="5">
        <v>524473</v>
      </c>
      <c r="Q1011" s="5">
        <v>524473</v>
      </c>
      <c r="R1011" s="74">
        <v>5.476269980539185</v>
      </c>
      <c r="S1011" s="74"/>
      <c r="T1011" s="5">
        <v>0</v>
      </c>
      <c r="U1011" s="5">
        <v>0</v>
      </c>
      <c r="V1011" s="5">
        <v>0</v>
      </c>
      <c r="W1011" s="5">
        <v>0</v>
      </c>
      <c r="X1011" s="5">
        <v>9052721</v>
      </c>
      <c r="Y1011" s="73">
        <v>0</v>
      </c>
      <c r="Z1011" s="73"/>
    </row>
    <row r="1012" spans="1:26" ht="21.75" customHeight="1">
      <c r="A1012" s="71" t="s">
        <v>1450</v>
      </c>
      <c r="B1012" s="71"/>
      <c r="C1012" s="72"/>
      <c r="D1012" s="72"/>
      <c r="E1012" s="4" t="s">
        <v>64</v>
      </c>
      <c r="F1012" s="5">
        <v>1682197</v>
      </c>
      <c r="G1012" s="5">
        <v>0</v>
      </c>
      <c r="H1012" s="5">
        <v>0</v>
      </c>
      <c r="I1012" s="5">
        <v>0</v>
      </c>
      <c r="J1012" s="5">
        <v>0</v>
      </c>
      <c r="K1012" s="5">
        <v>1682197</v>
      </c>
      <c r="L1012" s="73">
        <v>99900</v>
      </c>
      <c r="M1012" s="73"/>
      <c r="N1012" s="73">
        <v>0</v>
      </c>
      <c r="O1012" s="73"/>
      <c r="P1012" s="5">
        <v>99900</v>
      </c>
      <c r="Q1012" s="5">
        <v>99900</v>
      </c>
      <c r="R1012" s="74">
        <v>5.938662356430311</v>
      </c>
      <c r="S1012" s="74"/>
      <c r="T1012" s="5">
        <v>0</v>
      </c>
      <c r="U1012" s="5">
        <v>0</v>
      </c>
      <c r="V1012" s="5">
        <v>0</v>
      </c>
      <c r="W1012" s="5">
        <v>0</v>
      </c>
      <c r="X1012" s="5">
        <v>1582297</v>
      </c>
      <c r="Y1012" s="73">
        <v>0</v>
      </c>
      <c r="Z1012" s="73"/>
    </row>
    <row r="1013" spans="1:26" ht="27.75" customHeight="1">
      <c r="A1013" s="71" t="s">
        <v>1451</v>
      </c>
      <c r="B1013" s="71"/>
      <c r="C1013" s="72" t="s">
        <v>41</v>
      </c>
      <c r="D1013" s="72"/>
      <c r="E1013" s="4" t="s">
        <v>66</v>
      </c>
      <c r="F1013" s="5">
        <v>1682197</v>
      </c>
      <c r="G1013" s="5">
        <v>0</v>
      </c>
      <c r="H1013" s="5">
        <v>0</v>
      </c>
      <c r="I1013" s="5">
        <v>0</v>
      </c>
      <c r="J1013" s="5">
        <v>0</v>
      </c>
      <c r="K1013" s="5">
        <v>1682197</v>
      </c>
      <c r="L1013" s="73">
        <v>99900</v>
      </c>
      <c r="M1013" s="73"/>
      <c r="N1013" s="73">
        <v>0</v>
      </c>
      <c r="O1013" s="73"/>
      <c r="P1013" s="5">
        <v>99900</v>
      </c>
      <c r="Q1013" s="5">
        <v>99900</v>
      </c>
      <c r="R1013" s="74">
        <v>5.938662356430311</v>
      </c>
      <c r="S1013" s="74"/>
      <c r="T1013" s="5">
        <v>0</v>
      </c>
      <c r="U1013" s="5">
        <v>0</v>
      </c>
      <c r="V1013" s="5">
        <v>0</v>
      </c>
      <c r="W1013" s="5">
        <v>0</v>
      </c>
      <c r="X1013" s="5">
        <v>1582297</v>
      </c>
      <c r="Y1013" s="73">
        <v>0</v>
      </c>
      <c r="Z1013" s="73"/>
    </row>
    <row r="1014" spans="1:26" ht="21.75" customHeight="1">
      <c r="A1014" s="71" t="s">
        <v>1452</v>
      </c>
      <c r="B1014" s="71"/>
      <c r="C1014" s="72"/>
      <c r="D1014" s="72"/>
      <c r="E1014" s="4" t="s">
        <v>70</v>
      </c>
      <c r="F1014" s="5">
        <v>4116944</v>
      </c>
      <c r="G1014" s="5">
        <v>0</v>
      </c>
      <c r="H1014" s="5">
        <v>0</v>
      </c>
      <c r="I1014" s="5">
        <v>0</v>
      </c>
      <c r="J1014" s="5">
        <v>0</v>
      </c>
      <c r="K1014" s="5">
        <v>4116944</v>
      </c>
      <c r="L1014" s="73">
        <v>0</v>
      </c>
      <c r="M1014" s="73"/>
      <c r="N1014" s="73">
        <v>0</v>
      </c>
      <c r="O1014" s="73"/>
      <c r="P1014" s="5">
        <v>0</v>
      </c>
      <c r="Q1014" s="5">
        <v>0</v>
      </c>
      <c r="R1014" s="74">
        <v>0</v>
      </c>
      <c r="S1014" s="74"/>
      <c r="T1014" s="5">
        <v>0</v>
      </c>
      <c r="U1014" s="5">
        <v>0</v>
      </c>
      <c r="V1014" s="5">
        <v>0</v>
      </c>
      <c r="W1014" s="5">
        <v>0</v>
      </c>
      <c r="X1014" s="5">
        <v>4116944</v>
      </c>
      <c r="Y1014" s="73">
        <v>0</v>
      </c>
      <c r="Z1014" s="73"/>
    </row>
    <row r="1015" spans="1:26" ht="21" customHeight="1">
      <c r="A1015" s="71" t="s">
        <v>1453</v>
      </c>
      <c r="B1015" s="71"/>
      <c r="C1015" s="72"/>
      <c r="D1015" s="72"/>
      <c r="E1015" s="4" t="s">
        <v>72</v>
      </c>
      <c r="F1015" s="5">
        <v>1438320</v>
      </c>
      <c r="G1015" s="5">
        <v>0</v>
      </c>
      <c r="H1015" s="5">
        <v>0</v>
      </c>
      <c r="I1015" s="5">
        <v>0</v>
      </c>
      <c r="J1015" s="5">
        <v>0</v>
      </c>
      <c r="K1015" s="5">
        <v>1438320</v>
      </c>
      <c r="L1015" s="73">
        <v>0</v>
      </c>
      <c r="M1015" s="73"/>
      <c r="N1015" s="73">
        <v>0</v>
      </c>
      <c r="O1015" s="73"/>
      <c r="P1015" s="5">
        <v>0</v>
      </c>
      <c r="Q1015" s="5">
        <v>0</v>
      </c>
      <c r="R1015" s="74">
        <v>0</v>
      </c>
      <c r="S1015" s="74"/>
      <c r="T1015" s="5">
        <v>0</v>
      </c>
      <c r="U1015" s="5">
        <v>0</v>
      </c>
      <c r="V1015" s="5">
        <v>0</v>
      </c>
      <c r="W1015" s="5">
        <v>0</v>
      </c>
      <c r="X1015" s="5">
        <v>1438320</v>
      </c>
      <c r="Y1015" s="73">
        <v>0</v>
      </c>
      <c r="Z1015" s="73"/>
    </row>
    <row r="1016" spans="1:26" ht="21" customHeight="1">
      <c r="A1016" s="71" t="s">
        <v>1454</v>
      </c>
      <c r="B1016" s="71"/>
      <c r="C1016" s="72" t="s">
        <v>41</v>
      </c>
      <c r="D1016" s="72"/>
      <c r="E1016" s="4" t="s">
        <v>74</v>
      </c>
      <c r="F1016" s="5">
        <v>1438320</v>
      </c>
      <c r="G1016" s="5">
        <v>0</v>
      </c>
      <c r="H1016" s="5">
        <v>0</v>
      </c>
      <c r="I1016" s="5">
        <v>0</v>
      </c>
      <c r="J1016" s="5">
        <v>0</v>
      </c>
      <c r="K1016" s="5">
        <v>1438320</v>
      </c>
      <c r="L1016" s="73">
        <v>0</v>
      </c>
      <c r="M1016" s="73"/>
      <c r="N1016" s="73">
        <v>0</v>
      </c>
      <c r="O1016" s="73"/>
      <c r="P1016" s="5">
        <v>0</v>
      </c>
      <c r="Q1016" s="5">
        <v>0</v>
      </c>
      <c r="R1016" s="74">
        <v>0</v>
      </c>
      <c r="S1016" s="74"/>
      <c r="T1016" s="5">
        <v>0</v>
      </c>
      <c r="U1016" s="5">
        <v>0</v>
      </c>
      <c r="V1016" s="5">
        <v>0</v>
      </c>
      <c r="W1016" s="5">
        <v>0</v>
      </c>
      <c r="X1016" s="5">
        <v>1438320</v>
      </c>
      <c r="Y1016" s="73">
        <v>0</v>
      </c>
      <c r="Z1016" s="73"/>
    </row>
    <row r="1017" spans="1:26" ht="21" customHeight="1">
      <c r="A1017" s="71" t="s">
        <v>1455</v>
      </c>
      <c r="B1017" s="71"/>
      <c r="C1017" s="72"/>
      <c r="D1017" s="72"/>
      <c r="E1017" s="4" t="s">
        <v>76</v>
      </c>
      <c r="F1017" s="5">
        <v>2678624</v>
      </c>
      <c r="G1017" s="5">
        <v>0</v>
      </c>
      <c r="H1017" s="5">
        <v>0</v>
      </c>
      <c r="I1017" s="5">
        <v>0</v>
      </c>
      <c r="J1017" s="5">
        <v>0</v>
      </c>
      <c r="K1017" s="5">
        <v>2678624</v>
      </c>
      <c r="L1017" s="73">
        <v>0</v>
      </c>
      <c r="M1017" s="73"/>
      <c r="N1017" s="73">
        <v>0</v>
      </c>
      <c r="O1017" s="73"/>
      <c r="P1017" s="5">
        <v>0</v>
      </c>
      <c r="Q1017" s="5">
        <v>0</v>
      </c>
      <c r="R1017" s="74">
        <v>0</v>
      </c>
      <c r="S1017" s="74"/>
      <c r="T1017" s="5">
        <v>0</v>
      </c>
      <c r="U1017" s="5">
        <v>0</v>
      </c>
      <c r="V1017" s="5">
        <v>0</v>
      </c>
      <c r="W1017" s="5">
        <v>0</v>
      </c>
      <c r="X1017" s="5">
        <v>2678624</v>
      </c>
      <c r="Y1017" s="73">
        <v>0</v>
      </c>
      <c r="Z1017" s="73"/>
    </row>
    <row r="1018" spans="1:26" ht="21" customHeight="1">
      <c r="A1018" s="71" t="s">
        <v>1456</v>
      </c>
      <c r="B1018" s="71"/>
      <c r="C1018" s="72" t="s">
        <v>41</v>
      </c>
      <c r="D1018" s="72"/>
      <c r="E1018" s="4" t="s">
        <v>78</v>
      </c>
      <c r="F1018" s="5">
        <v>752336</v>
      </c>
      <c r="G1018" s="5">
        <v>0</v>
      </c>
      <c r="H1018" s="5">
        <v>0</v>
      </c>
      <c r="I1018" s="5">
        <v>0</v>
      </c>
      <c r="J1018" s="5">
        <v>0</v>
      </c>
      <c r="K1018" s="5">
        <v>752336</v>
      </c>
      <c r="L1018" s="73">
        <v>0</v>
      </c>
      <c r="M1018" s="73"/>
      <c r="N1018" s="73">
        <v>0</v>
      </c>
      <c r="O1018" s="73"/>
      <c r="P1018" s="5">
        <v>0</v>
      </c>
      <c r="Q1018" s="5">
        <v>0</v>
      </c>
      <c r="R1018" s="74">
        <v>0</v>
      </c>
      <c r="S1018" s="74"/>
      <c r="T1018" s="5">
        <v>0</v>
      </c>
      <c r="U1018" s="5">
        <v>0</v>
      </c>
      <c r="V1018" s="5">
        <v>0</v>
      </c>
      <c r="W1018" s="5">
        <v>0</v>
      </c>
      <c r="X1018" s="5">
        <v>752336</v>
      </c>
      <c r="Y1018" s="73">
        <v>0</v>
      </c>
      <c r="Z1018" s="73"/>
    </row>
    <row r="1019" spans="1:26" ht="21" customHeight="1">
      <c r="A1019" s="71" t="s">
        <v>1457</v>
      </c>
      <c r="B1019" s="71"/>
      <c r="C1019" s="72" t="s">
        <v>41</v>
      </c>
      <c r="D1019" s="72"/>
      <c r="E1019" s="4" t="s">
        <v>80</v>
      </c>
      <c r="F1019" s="5">
        <v>254800</v>
      </c>
      <c r="G1019" s="5">
        <v>0</v>
      </c>
      <c r="H1019" s="5">
        <v>0</v>
      </c>
      <c r="I1019" s="5">
        <v>0</v>
      </c>
      <c r="J1019" s="5">
        <v>0</v>
      </c>
      <c r="K1019" s="5">
        <v>254800</v>
      </c>
      <c r="L1019" s="73">
        <v>0</v>
      </c>
      <c r="M1019" s="73"/>
      <c r="N1019" s="73">
        <v>0</v>
      </c>
      <c r="O1019" s="73"/>
      <c r="P1019" s="5">
        <v>0</v>
      </c>
      <c r="Q1019" s="5">
        <v>0</v>
      </c>
      <c r="R1019" s="74">
        <v>0</v>
      </c>
      <c r="S1019" s="74"/>
      <c r="T1019" s="5">
        <v>0</v>
      </c>
      <c r="U1019" s="5">
        <v>0</v>
      </c>
      <c r="V1019" s="5">
        <v>0</v>
      </c>
      <c r="W1019" s="5">
        <v>0</v>
      </c>
      <c r="X1019" s="5">
        <v>254800</v>
      </c>
      <c r="Y1019" s="73">
        <v>0</v>
      </c>
      <c r="Z1019" s="73"/>
    </row>
    <row r="1020" spans="1:26" ht="36.75" customHeight="1">
      <c r="A1020" s="71" t="s">
        <v>1458</v>
      </c>
      <c r="B1020" s="71"/>
      <c r="C1020" s="72" t="s">
        <v>41</v>
      </c>
      <c r="D1020" s="72"/>
      <c r="E1020" s="4" t="s">
        <v>82</v>
      </c>
      <c r="F1020" s="5">
        <v>254800</v>
      </c>
      <c r="G1020" s="5">
        <v>0</v>
      </c>
      <c r="H1020" s="5">
        <v>0</v>
      </c>
      <c r="I1020" s="5">
        <v>0</v>
      </c>
      <c r="J1020" s="5">
        <v>0</v>
      </c>
      <c r="K1020" s="5">
        <v>254800</v>
      </c>
      <c r="L1020" s="73">
        <v>0</v>
      </c>
      <c r="M1020" s="73"/>
      <c r="N1020" s="73">
        <v>0</v>
      </c>
      <c r="O1020" s="73"/>
      <c r="P1020" s="5">
        <v>0</v>
      </c>
      <c r="Q1020" s="5">
        <v>0</v>
      </c>
      <c r="R1020" s="74">
        <v>0</v>
      </c>
      <c r="S1020" s="74"/>
      <c r="T1020" s="5">
        <v>0</v>
      </c>
      <c r="U1020" s="5">
        <v>0</v>
      </c>
      <c r="V1020" s="5">
        <v>0</v>
      </c>
      <c r="W1020" s="5">
        <v>0</v>
      </c>
      <c r="X1020" s="5">
        <v>254800</v>
      </c>
      <c r="Y1020" s="73">
        <v>0</v>
      </c>
      <c r="Z1020" s="73"/>
    </row>
    <row r="1021" spans="1:26" ht="21" customHeight="1">
      <c r="A1021" s="71" t="s">
        <v>1459</v>
      </c>
      <c r="B1021" s="71"/>
      <c r="C1021" s="72" t="s">
        <v>41</v>
      </c>
      <c r="D1021" s="72"/>
      <c r="E1021" s="4" t="s">
        <v>84</v>
      </c>
      <c r="F1021" s="5">
        <v>1416688</v>
      </c>
      <c r="G1021" s="5">
        <v>0</v>
      </c>
      <c r="H1021" s="5">
        <v>0</v>
      </c>
      <c r="I1021" s="5">
        <v>0</v>
      </c>
      <c r="J1021" s="5">
        <v>0</v>
      </c>
      <c r="K1021" s="5">
        <v>1416688</v>
      </c>
      <c r="L1021" s="73">
        <v>0</v>
      </c>
      <c r="M1021" s="73"/>
      <c r="N1021" s="73">
        <v>0</v>
      </c>
      <c r="O1021" s="73"/>
      <c r="P1021" s="5">
        <v>0</v>
      </c>
      <c r="Q1021" s="5">
        <v>0</v>
      </c>
      <c r="R1021" s="74">
        <v>0</v>
      </c>
      <c r="S1021" s="74"/>
      <c r="T1021" s="5">
        <v>0</v>
      </c>
      <c r="U1021" s="5">
        <v>0</v>
      </c>
      <c r="V1021" s="5">
        <v>0</v>
      </c>
      <c r="W1021" s="5">
        <v>0</v>
      </c>
      <c r="X1021" s="5">
        <v>1416688</v>
      </c>
      <c r="Y1021" s="73">
        <v>0</v>
      </c>
      <c r="Z1021" s="73"/>
    </row>
    <row r="1022" spans="1:26" ht="21" customHeight="1">
      <c r="A1022" s="71" t="s">
        <v>1460</v>
      </c>
      <c r="B1022" s="71"/>
      <c r="C1022" s="72"/>
      <c r="D1022" s="72"/>
      <c r="E1022" s="4" t="s">
        <v>90</v>
      </c>
      <c r="F1022" s="5">
        <v>295800000</v>
      </c>
      <c r="G1022" s="5">
        <v>0</v>
      </c>
      <c r="H1022" s="5">
        <v>0</v>
      </c>
      <c r="I1022" s="5">
        <v>0</v>
      </c>
      <c r="J1022" s="5">
        <v>0</v>
      </c>
      <c r="K1022" s="5">
        <v>295800000</v>
      </c>
      <c r="L1022" s="73">
        <v>294648548</v>
      </c>
      <c r="M1022" s="73"/>
      <c r="N1022" s="73">
        <v>0</v>
      </c>
      <c r="O1022" s="73"/>
      <c r="P1022" s="5">
        <v>294648548</v>
      </c>
      <c r="Q1022" s="5">
        <v>294648548</v>
      </c>
      <c r="R1022" s="74">
        <v>99.61073292765383</v>
      </c>
      <c r="S1022" s="74"/>
      <c r="T1022" s="5">
        <v>0</v>
      </c>
      <c r="U1022" s="5">
        <v>0</v>
      </c>
      <c r="V1022" s="5">
        <v>0</v>
      </c>
      <c r="W1022" s="5">
        <v>0</v>
      </c>
      <c r="X1022" s="5">
        <v>1151452</v>
      </c>
      <c r="Y1022" s="73">
        <v>0</v>
      </c>
      <c r="Z1022" s="73"/>
    </row>
    <row r="1023" spans="1:26" ht="45.75" customHeight="1">
      <c r="A1023" s="71" t="s">
        <v>1461</v>
      </c>
      <c r="B1023" s="71"/>
      <c r="C1023" s="72"/>
      <c r="D1023" s="72"/>
      <c r="E1023" s="4" t="s">
        <v>92</v>
      </c>
      <c r="F1023" s="5">
        <v>295800000</v>
      </c>
      <c r="G1023" s="5">
        <v>0</v>
      </c>
      <c r="H1023" s="5">
        <v>0</v>
      </c>
      <c r="I1023" s="5">
        <v>0</v>
      </c>
      <c r="J1023" s="5">
        <v>0</v>
      </c>
      <c r="K1023" s="5">
        <v>295800000</v>
      </c>
      <c r="L1023" s="73">
        <v>294648548</v>
      </c>
      <c r="M1023" s="73"/>
      <c r="N1023" s="73">
        <v>0</v>
      </c>
      <c r="O1023" s="73"/>
      <c r="P1023" s="5">
        <v>294648548</v>
      </c>
      <c r="Q1023" s="5">
        <v>294648548</v>
      </c>
      <c r="R1023" s="74">
        <v>99.61073292765383</v>
      </c>
      <c r="S1023" s="74"/>
      <c r="T1023" s="5">
        <v>0</v>
      </c>
      <c r="U1023" s="5">
        <v>0</v>
      </c>
      <c r="V1023" s="5">
        <v>0</v>
      </c>
      <c r="W1023" s="5">
        <v>0</v>
      </c>
      <c r="X1023" s="5">
        <v>1151452</v>
      </c>
      <c r="Y1023" s="73">
        <v>0</v>
      </c>
      <c r="Z1023" s="73"/>
    </row>
    <row r="1024" spans="1:26" ht="45" customHeight="1">
      <c r="A1024" s="71" t="s">
        <v>1462</v>
      </c>
      <c r="B1024" s="71"/>
      <c r="C1024" s="72"/>
      <c r="D1024" s="72"/>
      <c r="E1024" s="4" t="s">
        <v>94</v>
      </c>
      <c r="F1024" s="5">
        <v>295800000</v>
      </c>
      <c r="G1024" s="5">
        <v>0</v>
      </c>
      <c r="H1024" s="5">
        <v>0</v>
      </c>
      <c r="I1024" s="5">
        <v>0</v>
      </c>
      <c r="J1024" s="5">
        <v>0</v>
      </c>
      <c r="K1024" s="5">
        <v>295800000</v>
      </c>
      <c r="L1024" s="73">
        <v>294648548</v>
      </c>
      <c r="M1024" s="73"/>
      <c r="N1024" s="73">
        <v>0</v>
      </c>
      <c r="O1024" s="73"/>
      <c r="P1024" s="5">
        <v>294648548</v>
      </c>
      <c r="Q1024" s="5">
        <v>294648548</v>
      </c>
      <c r="R1024" s="74">
        <v>99.61073292765383</v>
      </c>
      <c r="S1024" s="74"/>
      <c r="T1024" s="5">
        <v>0</v>
      </c>
      <c r="U1024" s="5">
        <v>0</v>
      </c>
      <c r="V1024" s="5">
        <v>0</v>
      </c>
      <c r="W1024" s="5">
        <v>0</v>
      </c>
      <c r="X1024" s="5">
        <v>1151452</v>
      </c>
      <c r="Y1024" s="73">
        <v>0</v>
      </c>
      <c r="Z1024" s="73"/>
    </row>
    <row r="1025" spans="1:26" ht="104.25" customHeight="1">
      <c r="A1025" s="71" t="s">
        <v>1463</v>
      </c>
      <c r="B1025" s="71"/>
      <c r="C1025" s="72"/>
      <c r="D1025" s="72"/>
      <c r="E1025" s="4" t="s">
        <v>96</v>
      </c>
      <c r="F1025" s="5">
        <v>295800000</v>
      </c>
      <c r="G1025" s="5">
        <v>0</v>
      </c>
      <c r="H1025" s="5">
        <v>0</v>
      </c>
      <c r="I1025" s="5">
        <v>0</v>
      </c>
      <c r="J1025" s="5">
        <v>0</v>
      </c>
      <c r="K1025" s="5">
        <v>295800000</v>
      </c>
      <c r="L1025" s="73">
        <v>294648548</v>
      </c>
      <c r="M1025" s="73"/>
      <c r="N1025" s="73">
        <v>0</v>
      </c>
      <c r="O1025" s="73"/>
      <c r="P1025" s="5">
        <v>294648548</v>
      </c>
      <c r="Q1025" s="5">
        <v>294648548</v>
      </c>
      <c r="R1025" s="74">
        <v>99.61073292765383</v>
      </c>
      <c r="S1025" s="74"/>
      <c r="T1025" s="5">
        <v>0</v>
      </c>
      <c r="U1025" s="5">
        <v>0</v>
      </c>
      <c r="V1025" s="5">
        <v>0</v>
      </c>
      <c r="W1025" s="5">
        <v>0</v>
      </c>
      <c r="X1025" s="5">
        <v>1151452</v>
      </c>
      <c r="Y1025" s="73">
        <v>0</v>
      </c>
      <c r="Z1025" s="73"/>
    </row>
    <row r="1026" spans="1:26" ht="28.5" customHeight="1">
      <c r="A1026" s="71" t="s">
        <v>1464</v>
      </c>
      <c r="B1026" s="71"/>
      <c r="C1026" s="72"/>
      <c r="D1026" s="72"/>
      <c r="E1026" s="4" t="s">
        <v>1465</v>
      </c>
      <c r="F1026" s="5">
        <v>295800000</v>
      </c>
      <c r="G1026" s="5">
        <v>0</v>
      </c>
      <c r="H1026" s="5">
        <v>0</v>
      </c>
      <c r="I1026" s="5">
        <v>0</v>
      </c>
      <c r="J1026" s="5">
        <v>0</v>
      </c>
      <c r="K1026" s="5">
        <v>295800000</v>
      </c>
      <c r="L1026" s="73">
        <v>294648548</v>
      </c>
      <c r="M1026" s="73"/>
      <c r="N1026" s="73">
        <v>0</v>
      </c>
      <c r="O1026" s="73"/>
      <c r="P1026" s="5">
        <v>294648548</v>
      </c>
      <c r="Q1026" s="5">
        <v>294648548</v>
      </c>
      <c r="R1026" s="74">
        <v>99.61073292765383</v>
      </c>
      <c r="S1026" s="74"/>
      <c r="T1026" s="5">
        <v>0</v>
      </c>
      <c r="U1026" s="5">
        <v>0</v>
      </c>
      <c r="V1026" s="5">
        <v>0</v>
      </c>
      <c r="W1026" s="5">
        <v>0</v>
      </c>
      <c r="X1026" s="5">
        <v>1151452</v>
      </c>
      <c r="Y1026" s="73">
        <v>0</v>
      </c>
      <c r="Z1026" s="73"/>
    </row>
    <row r="1027" spans="1:26" ht="28.5" customHeight="1">
      <c r="A1027" s="71" t="s">
        <v>1466</v>
      </c>
      <c r="B1027" s="71"/>
      <c r="C1027" s="72" t="s">
        <v>100</v>
      </c>
      <c r="D1027" s="72"/>
      <c r="E1027" s="4" t="s">
        <v>1465</v>
      </c>
      <c r="F1027" s="5">
        <v>295800000</v>
      </c>
      <c r="G1027" s="5">
        <v>0</v>
      </c>
      <c r="H1027" s="5">
        <v>0</v>
      </c>
      <c r="I1027" s="5">
        <v>0</v>
      </c>
      <c r="J1027" s="5">
        <v>0</v>
      </c>
      <c r="K1027" s="5">
        <v>295800000</v>
      </c>
      <c r="L1027" s="73">
        <v>294648548</v>
      </c>
      <c r="M1027" s="73"/>
      <c r="N1027" s="73">
        <v>0</v>
      </c>
      <c r="O1027" s="73"/>
      <c r="P1027" s="5">
        <v>294648548</v>
      </c>
      <c r="Q1027" s="5">
        <v>294648548</v>
      </c>
      <c r="R1027" s="74">
        <v>99.61073292765383</v>
      </c>
      <c r="S1027" s="74"/>
      <c r="T1027" s="5">
        <v>0</v>
      </c>
      <c r="U1027" s="5">
        <v>0</v>
      </c>
      <c r="V1027" s="5">
        <v>0</v>
      </c>
      <c r="W1027" s="5">
        <v>0</v>
      </c>
      <c r="X1027" s="5">
        <v>1151452</v>
      </c>
      <c r="Y1027" s="73">
        <v>0</v>
      </c>
      <c r="Z1027" s="73"/>
    </row>
    <row r="1028" spans="1:26" ht="21" customHeight="1">
      <c r="A1028" s="71" t="s">
        <v>1467</v>
      </c>
      <c r="B1028" s="71"/>
      <c r="C1028" s="72"/>
      <c r="D1028" s="72"/>
      <c r="E1028" s="4" t="s">
        <v>1468</v>
      </c>
      <c r="F1028" s="5">
        <v>5541415665</v>
      </c>
      <c r="G1028" s="5">
        <v>0</v>
      </c>
      <c r="H1028" s="5">
        <v>0</v>
      </c>
      <c r="I1028" s="5">
        <v>0</v>
      </c>
      <c r="J1028" s="5">
        <v>0</v>
      </c>
      <c r="K1028" s="5">
        <v>5541415665</v>
      </c>
      <c r="L1028" s="73">
        <v>344656521</v>
      </c>
      <c r="M1028" s="73"/>
      <c r="N1028" s="73">
        <v>0</v>
      </c>
      <c r="O1028" s="73"/>
      <c r="P1028" s="5">
        <v>344656521</v>
      </c>
      <c r="Q1028" s="5">
        <v>344656521</v>
      </c>
      <c r="R1028" s="74">
        <v>6.219647502295787</v>
      </c>
      <c r="S1028" s="74"/>
      <c r="T1028" s="5">
        <v>104656521</v>
      </c>
      <c r="U1028" s="5">
        <v>0</v>
      </c>
      <c r="V1028" s="5">
        <v>104656521</v>
      </c>
      <c r="W1028" s="5">
        <v>104656521</v>
      </c>
      <c r="X1028" s="5">
        <v>5196759144</v>
      </c>
      <c r="Y1028" s="73">
        <v>0</v>
      </c>
      <c r="Z1028" s="73"/>
    </row>
    <row r="1029" spans="1:26" ht="21" customHeight="1">
      <c r="A1029" s="71" t="s">
        <v>1469</v>
      </c>
      <c r="B1029" s="71"/>
      <c r="C1029" s="72"/>
      <c r="D1029" s="72"/>
      <c r="E1029" s="4" t="s">
        <v>31</v>
      </c>
      <c r="F1029" s="5">
        <v>1532960199</v>
      </c>
      <c r="G1029" s="5">
        <v>0</v>
      </c>
      <c r="H1029" s="5">
        <v>0</v>
      </c>
      <c r="I1029" s="5">
        <v>0</v>
      </c>
      <c r="J1029" s="5">
        <v>0</v>
      </c>
      <c r="K1029" s="5">
        <v>1532960199</v>
      </c>
      <c r="L1029" s="73">
        <v>104656521</v>
      </c>
      <c r="M1029" s="73"/>
      <c r="N1029" s="73">
        <v>0</v>
      </c>
      <c r="O1029" s="73"/>
      <c r="P1029" s="5">
        <v>104656521</v>
      </c>
      <c r="Q1029" s="5">
        <v>104656521</v>
      </c>
      <c r="R1029" s="74">
        <v>6.827086643754409</v>
      </c>
      <c r="S1029" s="74"/>
      <c r="T1029" s="5">
        <v>104656521</v>
      </c>
      <c r="U1029" s="5">
        <v>0</v>
      </c>
      <c r="V1029" s="5">
        <v>104656521</v>
      </c>
      <c r="W1029" s="5">
        <v>104656521</v>
      </c>
      <c r="X1029" s="5">
        <v>1428303678</v>
      </c>
      <c r="Y1029" s="73">
        <v>0</v>
      </c>
      <c r="Z1029" s="73"/>
    </row>
    <row r="1030" spans="1:26" ht="21" customHeight="1">
      <c r="A1030" s="71" t="s">
        <v>1470</v>
      </c>
      <c r="B1030" s="71"/>
      <c r="C1030" s="72"/>
      <c r="D1030" s="72"/>
      <c r="E1030" s="4" t="s">
        <v>33</v>
      </c>
      <c r="F1030" s="5">
        <v>1532960199</v>
      </c>
      <c r="G1030" s="5">
        <v>0</v>
      </c>
      <c r="H1030" s="5">
        <v>0</v>
      </c>
      <c r="I1030" s="5">
        <v>0</v>
      </c>
      <c r="J1030" s="5">
        <v>0</v>
      </c>
      <c r="K1030" s="5">
        <v>1532960199</v>
      </c>
      <c r="L1030" s="73">
        <v>104656521</v>
      </c>
      <c r="M1030" s="73"/>
      <c r="N1030" s="73">
        <v>0</v>
      </c>
      <c r="O1030" s="73"/>
      <c r="P1030" s="5">
        <v>104656521</v>
      </c>
      <c r="Q1030" s="5">
        <v>104656521</v>
      </c>
      <c r="R1030" s="74">
        <v>6.827086643754409</v>
      </c>
      <c r="S1030" s="74"/>
      <c r="T1030" s="5">
        <v>104656521</v>
      </c>
      <c r="U1030" s="5">
        <v>0</v>
      </c>
      <c r="V1030" s="5">
        <v>104656521</v>
      </c>
      <c r="W1030" s="5">
        <v>104656521</v>
      </c>
      <c r="X1030" s="5">
        <v>1428303678</v>
      </c>
      <c r="Y1030" s="73">
        <v>0</v>
      </c>
      <c r="Z1030" s="73"/>
    </row>
    <row r="1031" spans="1:26" ht="21" customHeight="1">
      <c r="A1031" s="71" t="s">
        <v>1471</v>
      </c>
      <c r="B1031" s="71"/>
      <c r="C1031" s="72"/>
      <c r="D1031" s="72"/>
      <c r="E1031" s="4" t="s">
        <v>35</v>
      </c>
      <c r="F1031" s="5">
        <v>1532960199</v>
      </c>
      <c r="G1031" s="5">
        <v>0</v>
      </c>
      <c r="H1031" s="5">
        <v>0</v>
      </c>
      <c r="I1031" s="5">
        <v>0</v>
      </c>
      <c r="J1031" s="5">
        <v>0</v>
      </c>
      <c r="K1031" s="5">
        <v>1532960199</v>
      </c>
      <c r="L1031" s="73">
        <v>104656521</v>
      </c>
      <c r="M1031" s="73"/>
      <c r="N1031" s="73">
        <v>0</v>
      </c>
      <c r="O1031" s="73"/>
      <c r="P1031" s="5">
        <v>104656521</v>
      </c>
      <c r="Q1031" s="5">
        <v>104656521</v>
      </c>
      <c r="R1031" s="74">
        <v>6.827086643754409</v>
      </c>
      <c r="S1031" s="74"/>
      <c r="T1031" s="5">
        <v>104656521</v>
      </c>
      <c r="U1031" s="5">
        <v>0</v>
      </c>
      <c r="V1031" s="5">
        <v>104656521</v>
      </c>
      <c r="W1031" s="5">
        <v>104656521</v>
      </c>
      <c r="X1031" s="5">
        <v>1428303678</v>
      </c>
      <c r="Y1031" s="73">
        <v>0</v>
      </c>
      <c r="Z1031" s="73"/>
    </row>
    <row r="1032" spans="1:26" ht="21" customHeight="1">
      <c r="A1032" s="71" t="s">
        <v>1472</v>
      </c>
      <c r="B1032" s="71"/>
      <c r="C1032" s="72"/>
      <c r="D1032" s="72"/>
      <c r="E1032" s="4" t="s">
        <v>37</v>
      </c>
      <c r="F1032" s="5">
        <v>1527587663</v>
      </c>
      <c r="G1032" s="5">
        <v>0</v>
      </c>
      <c r="H1032" s="5">
        <v>0</v>
      </c>
      <c r="I1032" s="5">
        <v>0</v>
      </c>
      <c r="J1032" s="5">
        <v>0</v>
      </c>
      <c r="K1032" s="5">
        <v>1527587663</v>
      </c>
      <c r="L1032" s="73">
        <v>104656521</v>
      </c>
      <c r="M1032" s="73"/>
      <c r="N1032" s="73">
        <v>0</v>
      </c>
      <c r="O1032" s="73"/>
      <c r="P1032" s="5">
        <v>104656521</v>
      </c>
      <c r="Q1032" s="5">
        <v>104656521</v>
      </c>
      <c r="R1032" s="74">
        <v>6.851097553018141</v>
      </c>
      <c r="S1032" s="74"/>
      <c r="T1032" s="5">
        <v>104656521</v>
      </c>
      <c r="U1032" s="5">
        <v>0</v>
      </c>
      <c r="V1032" s="5">
        <v>104656521</v>
      </c>
      <c r="W1032" s="5">
        <v>104656521</v>
      </c>
      <c r="X1032" s="5">
        <v>1422931142</v>
      </c>
      <c r="Y1032" s="73">
        <v>0</v>
      </c>
      <c r="Z1032" s="73"/>
    </row>
    <row r="1033" spans="1:26" ht="36.75" customHeight="1">
      <c r="A1033" s="71" t="s">
        <v>1473</v>
      </c>
      <c r="B1033" s="71"/>
      <c r="C1033" s="72"/>
      <c r="D1033" s="72"/>
      <c r="E1033" s="4" t="s">
        <v>39</v>
      </c>
      <c r="F1033" s="5">
        <v>1520819290</v>
      </c>
      <c r="G1033" s="5">
        <v>0</v>
      </c>
      <c r="H1033" s="5">
        <v>0</v>
      </c>
      <c r="I1033" s="5">
        <v>0</v>
      </c>
      <c r="J1033" s="5">
        <v>0</v>
      </c>
      <c r="K1033" s="5">
        <v>1520819290</v>
      </c>
      <c r="L1033" s="73">
        <v>104137548</v>
      </c>
      <c r="M1033" s="73"/>
      <c r="N1033" s="73">
        <v>0</v>
      </c>
      <c r="O1033" s="73"/>
      <c r="P1033" s="5">
        <v>104137548</v>
      </c>
      <c r="Q1033" s="5">
        <v>104137548</v>
      </c>
      <c r="R1033" s="74">
        <v>6.847463645730059</v>
      </c>
      <c r="S1033" s="74"/>
      <c r="T1033" s="5">
        <v>104137548</v>
      </c>
      <c r="U1033" s="5">
        <v>0</v>
      </c>
      <c r="V1033" s="5">
        <v>104137548</v>
      </c>
      <c r="W1033" s="5">
        <v>104137548</v>
      </c>
      <c r="X1033" s="5">
        <v>1416681742</v>
      </c>
      <c r="Y1033" s="73">
        <v>0</v>
      </c>
      <c r="Z1033" s="73"/>
    </row>
    <row r="1034" spans="1:26" ht="21.75" customHeight="1">
      <c r="A1034" s="71" t="s">
        <v>1474</v>
      </c>
      <c r="B1034" s="71"/>
      <c r="C1034" s="72" t="s">
        <v>41</v>
      </c>
      <c r="D1034" s="72"/>
      <c r="E1034" s="4" t="s">
        <v>42</v>
      </c>
      <c r="F1034" s="5">
        <v>1143855184</v>
      </c>
      <c r="G1034" s="5">
        <v>0</v>
      </c>
      <c r="H1034" s="5">
        <v>0</v>
      </c>
      <c r="I1034" s="5">
        <v>0</v>
      </c>
      <c r="J1034" s="5">
        <v>0</v>
      </c>
      <c r="K1034" s="5">
        <v>1143855184</v>
      </c>
      <c r="L1034" s="73">
        <v>86743043</v>
      </c>
      <c r="M1034" s="73"/>
      <c r="N1034" s="73">
        <v>0</v>
      </c>
      <c r="O1034" s="73"/>
      <c r="P1034" s="5">
        <v>86743043</v>
      </c>
      <c r="Q1034" s="5">
        <v>86743043</v>
      </c>
      <c r="R1034" s="74">
        <v>7.5833937908699465</v>
      </c>
      <c r="S1034" s="74"/>
      <c r="T1034" s="5">
        <v>86743043</v>
      </c>
      <c r="U1034" s="5">
        <v>0</v>
      </c>
      <c r="V1034" s="5">
        <v>86743043</v>
      </c>
      <c r="W1034" s="5">
        <v>86743043</v>
      </c>
      <c r="X1034" s="5">
        <v>1057112141</v>
      </c>
      <c r="Y1034" s="73">
        <v>0</v>
      </c>
      <c r="Z1034" s="73"/>
    </row>
    <row r="1035" spans="1:26" ht="21" customHeight="1">
      <c r="A1035" s="71" t="s">
        <v>1475</v>
      </c>
      <c r="B1035" s="71"/>
      <c r="C1035" s="72" t="s">
        <v>41</v>
      </c>
      <c r="D1035" s="72"/>
      <c r="E1035" s="4" t="s">
        <v>44</v>
      </c>
      <c r="F1035" s="5">
        <v>13008999</v>
      </c>
      <c r="G1035" s="5">
        <v>0</v>
      </c>
      <c r="H1035" s="5">
        <v>0</v>
      </c>
      <c r="I1035" s="5">
        <v>0</v>
      </c>
      <c r="J1035" s="5">
        <v>0</v>
      </c>
      <c r="K1035" s="5">
        <v>13008999</v>
      </c>
      <c r="L1035" s="73">
        <v>1219254</v>
      </c>
      <c r="M1035" s="73"/>
      <c r="N1035" s="73">
        <v>0</v>
      </c>
      <c r="O1035" s="73"/>
      <c r="P1035" s="5">
        <v>1219254</v>
      </c>
      <c r="Q1035" s="5">
        <v>1219254</v>
      </c>
      <c r="R1035" s="74">
        <v>9.372389066983555</v>
      </c>
      <c r="S1035" s="74"/>
      <c r="T1035" s="5">
        <v>1219254</v>
      </c>
      <c r="U1035" s="5">
        <v>0</v>
      </c>
      <c r="V1035" s="5">
        <v>1219254</v>
      </c>
      <c r="W1035" s="5">
        <v>1219254</v>
      </c>
      <c r="X1035" s="5">
        <v>11789745</v>
      </c>
      <c r="Y1035" s="73">
        <v>0</v>
      </c>
      <c r="Z1035" s="73"/>
    </row>
    <row r="1036" spans="1:26" ht="21" customHeight="1">
      <c r="A1036" s="71" t="s">
        <v>1476</v>
      </c>
      <c r="B1036" s="71"/>
      <c r="C1036" s="72" t="s">
        <v>41</v>
      </c>
      <c r="D1036" s="72"/>
      <c r="E1036" s="4" t="s">
        <v>46</v>
      </c>
      <c r="F1036" s="5">
        <v>55420751</v>
      </c>
      <c r="G1036" s="5">
        <v>0</v>
      </c>
      <c r="H1036" s="5">
        <v>0</v>
      </c>
      <c r="I1036" s="5">
        <v>0</v>
      </c>
      <c r="J1036" s="5">
        <v>0</v>
      </c>
      <c r="K1036" s="5">
        <v>55420751</v>
      </c>
      <c r="L1036" s="73">
        <v>4172738</v>
      </c>
      <c r="M1036" s="73"/>
      <c r="N1036" s="73">
        <v>0</v>
      </c>
      <c r="O1036" s="73"/>
      <c r="P1036" s="5">
        <v>4172738</v>
      </c>
      <c r="Q1036" s="5">
        <v>4172738</v>
      </c>
      <c r="R1036" s="74">
        <v>7.529197863089224</v>
      </c>
      <c r="S1036" s="74"/>
      <c r="T1036" s="5">
        <v>4172738</v>
      </c>
      <c r="U1036" s="5">
        <v>0</v>
      </c>
      <c r="V1036" s="5">
        <v>4172738</v>
      </c>
      <c r="W1036" s="5">
        <v>4172738</v>
      </c>
      <c r="X1036" s="5">
        <v>51248013</v>
      </c>
      <c r="Y1036" s="73">
        <v>0</v>
      </c>
      <c r="Z1036" s="73"/>
    </row>
    <row r="1037" spans="1:26" ht="21" customHeight="1">
      <c r="A1037" s="71" t="s">
        <v>1477</v>
      </c>
      <c r="B1037" s="71"/>
      <c r="C1037" s="72" t="s">
        <v>41</v>
      </c>
      <c r="D1037" s="72"/>
      <c r="E1037" s="4" t="s">
        <v>48</v>
      </c>
      <c r="F1037" s="5">
        <v>115459894</v>
      </c>
      <c r="G1037" s="5">
        <v>0</v>
      </c>
      <c r="H1037" s="5">
        <v>0</v>
      </c>
      <c r="I1037" s="5">
        <v>0</v>
      </c>
      <c r="J1037" s="5">
        <v>0</v>
      </c>
      <c r="K1037" s="5">
        <v>115459894</v>
      </c>
      <c r="L1037" s="73">
        <v>0</v>
      </c>
      <c r="M1037" s="73"/>
      <c r="N1037" s="73">
        <v>0</v>
      </c>
      <c r="O1037" s="73"/>
      <c r="P1037" s="5">
        <v>0</v>
      </c>
      <c r="Q1037" s="5">
        <v>0</v>
      </c>
      <c r="R1037" s="74">
        <v>0</v>
      </c>
      <c r="S1037" s="74"/>
      <c r="T1037" s="5">
        <v>0</v>
      </c>
      <c r="U1037" s="5">
        <v>0</v>
      </c>
      <c r="V1037" s="5">
        <v>0</v>
      </c>
      <c r="W1037" s="5">
        <v>0</v>
      </c>
      <c r="X1037" s="5">
        <v>115459894</v>
      </c>
      <c r="Y1037" s="73">
        <v>0</v>
      </c>
      <c r="Z1037" s="73"/>
    </row>
    <row r="1038" spans="1:26" ht="21" customHeight="1">
      <c r="A1038" s="71" t="s">
        <v>1478</v>
      </c>
      <c r="B1038" s="71"/>
      <c r="C1038" s="72" t="s">
        <v>41</v>
      </c>
      <c r="D1038" s="72"/>
      <c r="E1038" s="4" t="s">
        <v>50</v>
      </c>
      <c r="F1038" s="5">
        <v>81283767</v>
      </c>
      <c r="G1038" s="5">
        <v>0</v>
      </c>
      <c r="H1038" s="5">
        <v>0</v>
      </c>
      <c r="I1038" s="5">
        <v>0</v>
      </c>
      <c r="J1038" s="5">
        <v>0</v>
      </c>
      <c r="K1038" s="5">
        <v>81283767</v>
      </c>
      <c r="L1038" s="73">
        <v>5841832</v>
      </c>
      <c r="M1038" s="73"/>
      <c r="N1038" s="73">
        <v>0</v>
      </c>
      <c r="O1038" s="73"/>
      <c r="P1038" s="5">
        <v>5841832</v>
      </c>
      <c r="Q1038" s="5">
        <v>5841832</v>
      </c>
      <c r="R1038" s="74">
        <v>7.186960220482892</v>
      </c>
      <c r="S1038" s="74"/>
      <c r="T1038" s="5">
        <v>5841832</v>
      </c>
      <c r="U1038" s="5">
        <v>0</v>
      </c>
      <c r="V1038" s="5">
        <v>5841832</v>
      </c>
      <c r="W1038" s="5">
        <v>5841832</v>
      </c>
      <c r="X1038" s="5">
        <v>75441935</v>
      </c>
      <c r="Y1038" s="73">
        <v>0</v>
      </c>
      <c r="Z1038" s="73"/>
    </row>
    <row r="1039" spans="1:26" ht="21" customHeight="1">
      <c r="A1039" s="71" t="s">
        <v>1479</v>
      </c>
      <c r="B1039" s="71"/>
      <c r="C1039" s="72" t="s">
        <v>41</v>
      </c>
      <c r="D1039" s="72"/>
      <c r="E1039" s="4" t="s">
        <v>52</v>
      </c>
      <c r="F1039" s="5">
        <v>3772620</v>
      </c>
      <c r="G1039" s="5">
        <v>0</v>
      </c>
      <c r="H1039" s="5">
        <v>0</v>
      </c>
      <c r="I1039" s="5">
        <v>0</v>
      </c>
      <c r="J1039" s="5">
        <v>0</v>
      </c>
      <c r="K1039" s="5">
        <v>3772620</v>
      </c>
      <c r="L1039" s="73">
        <v>137139</v>
      </c>
      <c r="M1039" s="73"/>
      <c r="N1039" s="73">
        <v>0</v>
      </c>
      <c r="O1039" s="73"/>
      <c r="P1039" s="5">
        <v>137139</v>
      </c>
      <c r="Q1039" s="5">
        <v>137139</v>
      </c>
      <c r="R1039" s="74">
        <v>3.6351129983936894</v>
      </c>
      <c r="S1039" s="74"/>
      <c r="T1039" s="5">
        <v>137139</v>
      </c>
      <c r="U1039" s="5">
        <v>0</v>
      </c>
      <c r="V1039" s="5">
        <v>137139</v>
      </c>
      <c r="W1039" s="5">
        <v>137139</v>
      </c>
      <c r="X1039" s="5">
        <v>3635481</v>
      </c>
      <c r="Y1039" s="73">
        <v>0</v>
      </c>
      <c r="Z1039" s="73"/>
    </row>
    <row r="1040" spans="1:26" ht="21" customHeight="1">
      <c r="A1040" s="71" t="s">
        <v>1480</v>
      </c>
      <c r="B1040" s="71"/>
      <c r="C1040" s="72" t="s">
        <v>41</v>
      </c>
      <c r="D1040" s="72"/>
      <c r="E1040" s="4" t="s">
        <v>54</v>
      </c>
      <c r="F1040" s="5">
        <v>69205706</v>
      </c>
      <c r="G1040" s="5">
        <v>0</v>
      </c>
      <c r="H1040" s="5">
        <v>0</v>
      </c>
      <c r="I1040" s="5">
        <v>0</v>
      </c>
      <c r="J1040" s="5">
        <v>0</v>
      </c>
      <c r="K1040" s="5">
        <v>69205706</v>
      </c>
      <c r="L1040" s="73">
        <v>0</v>
      </c>
      <c r="M1040" s="73"/>
      <c r="N1040" s="73">
        <v>0</v>
      </c>
      <c r="O1040" s="73"/>
      <c r="P1040" s="5">
        <v>0</v>
      </c>
      <c r="Q1040" s="5">
        <v>0</v>
      </c>
      <c r="R1040" s="74">
        <v>0</v>
      </c>
      <c r="S1040" s="74"/>
      <c r="T1040" s="5">
        <v>0</v>
      </c>
      <c r="U1040" s="5">
        <v>0</v>
      </c>
      <c r="V1040" s="5">
        <v>0</v>
      </c>
      <c r="W1040" s="5">
        <v>0</v>
      </c>
      <c r="X1040" s="5">
        <v>69205706</v>
      </c>
      <c r="Y1040" s="73">
        <v>0</v>
      </c>
      <c r="Z1040" s="73"/>
    </row>
    <row r="1041" spans="1:26" ht="21" customHeight="1">
      <c r="A1041" s="71" t="s">
        <v>1481</v>
      </c>
      <c r="B1041" s="71"/>
      <c r="C1041" s="72" t="s">
        <v>41</v>
      </c>
      <c r="D1041" s="72"/>
      <c r="E1041" s="4" t="s">
        <v>56</v>
      </c>
      <c r="F1041" s="5">
        <v>2444688</v>
      </c>
      <c r="G1041" s="5">
        <v>0</v>
      </c>
      <c r="H1041" s="5">
        <v>0</v>
      </c>
      <c r="I1041" s="5">
        <v>0</v>
      </c>
      <c r="J1041" s="5">
        <v>0</v>
      </c>
      <c r="K1041" s="5">
        <v>2444688</v>
      </c>
      <c r="L1041" s="73">
        <v>83837</v>
      </c>
      <c r="M1041" s="73"/>
      <c r="N1041" s="73">
        <v>0</v>
      </c>
      <c r="O1041" s="73"/>
      <c r="P1041" s="5">
        <v>83837</v>
      </c>
      <c r="Q1041" s="5">
        <v>83837</v>
      </c>
      <c r="R1041" s="74">
        <v>3.4293537662065674</v>
      </c>
      <c r="S1041" s="74"/>
      <c r="T1041" s="5">
        <v>83837</v>
      </c>
      <c r="U1041" s="5">
        <v>0</v>
      </c>
      <c r="V1041" s="5">
        <v>83837</v>
      </c>
      <c r="W1041" s="5">
        <v>83837</v>
      </c>
      <c r="X1041" s="5">
        <v>2360851</v>
      </c>
      <c r="Y1041" s="73">
        <v>0</v>
      </c>
      <c r="Z1041" s="73"/>
    </row>
    <row r="1042" spans="1:26" ht="28.5" customHeight="1">
      <c r="A1042" s="71" t="s">
        <v>1482</v>
      </c>
      <c r="B1042" s="71"/>
      <c r="C1042" s="72" t="s">
        <v>41</v>
      </c>
      <c r="D1042" s="72"/>
      <c r="E1042" s="4" t="s">
        <v>58</v>
      </c>
      <c r="F1042" s="5">
        <v>36367681</v>
      </c>
      <c r="G1042" s="5">
        <v>0</v>
      </c>
      <c r="H1042" s="5">
        <v>0</v>
      </c>
      <c r="I1042" s="5">
        <v>0</v>
      </c>
      <c r="J1042" s="5">
        <v>0</v>
      </c>
      <c r="K1042" s="5">
        <v>36367681</v>
      </c>
      <c r="L1042" s="73">
        <v>5939705</v>
      </c>
      <c r="M1042" s="73"/>
      <c r="N1042" s="73">
        <v>0</v>
      </c>
      <c r="O1042" s="73"/>
      <c r="P1042" s="5">
        <v>5939705</v>
      </c>
      <c r="Q1042" s="5">
        <v>5939705</v>
      </c>
      <c r="R1042" s="74">
        <v>16.332372141077677</v>
      </c>
      <c r="S1042" s="74"/>
      <c r="T1042" s="5">
        <v>5939705</v>
      </c>
      <c r="U1042" s="5">
        <v>0</v>
      </c>
      <c r="V1042" s="5">
        <v>5939705</v>
      </c>
      <c r="W1042" s="5">
        <v>5939705</v>
      </c>
      <c r="X1042" s="5">
        <v>30427976</v>
      </c>
      <c r="Y1042" s="73">
        <v>0</v>
      </c>
      <c r="Z1042" s="73"/>
    </row>
    <row r="1043" spans="1:26" ht="21" customHeight="1">
      <c r="A1043" s="71" t="s">
        <v>1483</v>
      </c>
      <c r="B1043" s="71"/>
      <c r="C1043" s="72"/>
      <c r="D1043" s="72"/>
      <c r="E1043" s="4" t="s">
        <v>64</v>
      </c>
      <c r="F1043" s="5">
        <v>6768373</v>
      </c>
      <c r="G1043" s="5">
        <v>0</v>
      </c>
      <c r="H1043" s="5">
        <v>0</v>
      </c>
      <c r="I1043" s="5">
        <v>0</v>
      </c>
      <c r="J1043" s="5">
        <v>0</v>
      </c>
      <c r="K1043" s="5">
        <v>6768373</v>
      </c>
      <c r="L1043" s="73">
        <v>518973</v>
      </c>
      <c r="M1043" s="73"/>
      <c r="N1043" s="73">
        <v>0</v>
      </c>
      <c r="O1043" s="73"/>
      <c r="P1043" s="5">
        <v>518973</v>
      </c>
      <c r="Q1043" s="5">
        <v>518973</v>
      </c>
      <c r="R1043" s="74">
        <v>7.667618200119882</v>
      </c>
      <c r="S1043" s="74"/>
      <c r="T1043" s="5">
        <v>518973</v>
      </c>
      <c r="U1043" s="5">
        <v>0</v>
      </c>
      <c r="V1043" s="5">
        <v>518973</v>
      </c>
      <c r="W1043" s="5">
        <v>518973</v>
      </c>
      <c r="X1043" s="5">
        <v>6249400</v>
      </c>
      <c r="Y1043" s="73">
        <v>0</v>
      </c>
      <c r="Z1043" s="73"/>
    </row>
    <row r="1044" spans="1:26" ht="28.5" customHeight="1">
      <c r="A1044" s="71" t="s">
        <v>1484</v>
      </c>
      <c r="B1044" s="71"/>
      <c r="C1044" s="72" t="s">
        <v>41</v>
      </c>
      <c r="D1044" s="72"/>
      <c r="E1044" s="4" t="s">
        <v>66</v>
      </c>
      <c r="F1044" s="5">
        <v>6768373</v>
      </c>
      <c r="G1044" s="5">
        <v>0</v>
      </c>
      <c r="H1044" s="5">
        <v>0</v>
      </c>
      <c r="I1044" s="5">
        <v>0</v>
      </c>
      <c r="J1044" s="5">
        <v>0</v>
      </c>
      <c r="K1044" s="5">
        <v>6768373</v>
      </c>
      <c r="L1044" s="73">
        <v>518973</v>
      </c>
      <c r="M1044" s="73"/>
      <c r="N1044" s="73">
        <v>0</v>
      </c>
      <c r="O1044" s="73"/>
      <c r="P1044" s="5">
        <v>518973</v>
      </c>
      <c r="Q1044" s="5">
        <v>518973</v>
      </c>
      <c r="R1044" s="74">
        <v>7.667618200119882</v>
      </c>
      <c r="S1044" s="74"/>
      <c r="T1044" s="5">
        <v>518973</v>
      </c>
      <c r="U1044" s="5">
        <v>0</v>
      </c>
      <c r="V1044" s="5">
        <v>518973</v>
      </c>
      <c r="W1044" s="5">
        <v>518973</v>
      </c>
      <c r="X1044" s="5">
        <v>6249400</v>
      </c>
      <c r="Y1044" s="73">
        <v>0</v>
      </c>
      <c r="Z1044" s="73"/>
    </row>
    <row r="1045" spans="1:26" ht="21" customHeight="1">
      <c r="A1045" s="71" t="s">
        <v>1485</v>
      </c>
      <c r="B1045" s="71"/>
      <c r="C1045" s="72"/>
      <c r="D1045" s="72"/>
      <c r="E1045" s="4" t="s">
        <v>70</v>
      </c>
      <c r="F1045" s="5">
        <v>5372536</v>
      </c>
      <c r="G1045" s="5">
        <v>0</v>
      </c>
      <c r="H1045" s="5">
        <v>0</v>
      </c>
      <c r="I1045" s="5">
        <v>0</v>
      </c>
      <c r="J1045" s="5">
        <v>0</v>
      </c>
      <c r="K1045" s="5">
        <v>5372536</v>
      </c>
      <c r="L1045" s="73">
        <v>0</v>
      </c>
      <c r="M1045" s="73"/>
      <c r="N1045" s="73">
        <v>0</v>
      </c>
      <c r="O1045" s="73"/>
      <c r="P1045" s="5">
        <v>0</v>
      </c>
      <c r="Q1045" s="5">
        <v>0</v>
      </c>
      <c r="R1045" s="74">
        <v>0</v>
      </c>
      <c r="S1045" s="74"/>
      <c r="T1045" s="5">
        <v>0</v>
      </c>
      <c r="U1045" s="5">
        <v>0</v>
      </c>
      <c r="V1045" s="5">
        <v>0</v>
      </c>
      <c r="W1045" s="5">
        <v>0</v>
      </c>
      <c r="X1045" s="5">
        <v>5372536</v>
      </c>
      <c r="Y1045" s="73">
        <v>0</v>
      </c>
      <c r="Z1045" s="73"/>
    </row>
    <row r="1046" spans="1:26" ht="21" customHeight="1">
      <c r="A1046" s="71" t="s">
        <v>1486</v>
      </c>
      <c r="B1046" s="71"/>
      <c r="C1046" s="72"/>
      <c r="D1046" s="72"/>
      <c r="E1046" s="4" t="s">
        <v>72</v>
      </c>
      <c r="F1046" s="5">
        <v>1932944</v>
      </c>
      <c r="G1046" s="5">
        <v>0</v>
      </c>
      <c r="H1046" s="5">
        <v>0</v>
      </c>
      <c r="I1046" s="5">
        <v>0</v>
      </c>
      <c r="J1046" s="5">
        <v>0</v>
      </c>
      <c r="K1046" s="5">
        <v>1932944</v>
      </c>
      <c r="L1046" s="73">
        <v>0</v>
      </c>
      <c r="M1046" s="73"/>
      <c r="N1046" s="73">
        <v>0</v>
      </c>
      <c r="O1046" s="73"/>
      <c r="P1046" s="5">
        <v>0</v>
      </c>
      <c r="Q1046" s="5">
        <v>0</v>
      </c>
      <c r="R1046" s="74">
        <v>0</v>
      </c>
      <c r="S1046" s="74"/>
      <c r="T1046" s="5">
        <v>0</v>
      </c>
      <c r="U1046" s="5">
        <v>0</v>
      </c>
      <c r="V1046" s="5">
        <v>0</v>
      </c>
      <c r="W1046" s="5">
        <v>0</v>
      </c>
      <c r="X1046" s="5">
        <v>1932944</v>
      </c>
      <c r="Y1046" s="73">
        <v>0</v>
      </c>
      <c r="Z1046" s="73"/>
    </row>
    <row r="1047" spans="1:26" ht="21" customHeight="1">
      <c r="A1047" s="71" t="s">
        <v>1487</v>
      </c>
      <c r="B1047" s="71"/>
      <c r="C1047" s="72" t="s">
        <v>41</v>
      </c>
      <c r="D1047" s="72"/>
      <c r="E1047" s="4" t="s">
        <v>74</v>
      </c>
      <c r="F1047" s="5">
        <v>1932944</v>
      </c>
      <c r="G1047" s="5">
        <v>0</v>
      </c>
      <c r="H1047" s="5">
        <v>0</v>
      </c>
      <c r="I1047" s="5">
        <v>0</v>
      </c>
      <c r="J1047" s="5">
        <v>0</v>
      </c>
      <c r="K1047" s="5">
        <v>1932944</v>
      </c>
      <c r="L1047" s="73">
        <v>0</v>
      </c>
      <c r="M1047" s="73"/>
      <c r="N1047" s="73">
        <v>0</v>
      </c>
      <c r="O1047" s="73"/>
      <c r="P1047" s="5">
        <v>0</v>
      </c>
      <c r="Q1047" s="5">
        <v>0</v>
      </c>
      <c r="R1047" s="74">
        <v>0</v>
      </c>
      <c r="S1047" s="74"/>
      <c r="T1047" s="5">
        <v>0</v>
      </c>
      <c r="U1047" s="5">
        <v>0</v>
      </c>
      <c r="V1047" s="5">
        <v>0</v>
      </c>
      <c r="W1047" s="5">
        <v>0</v>
      </c>
      <c r="X1047" s="5">
        <v>1932944</v>
      </c>
      <c r="Y1047" s="73">
        <v>0</v>
      </c>
      <c r="Z1047" s="73"/>
    </row>
    <row r="1048" spans="1:26" ht="21.75" customHeight="1">
      <c r="A1048" s="71" t="s">
        <v>1488</v>
      </c>
      <c r="B1048" s="71"/>
      <c r="C1048" s="72"/>
      <c r="D1048" s="72"/>
      <c r="E1048" s="4" t="s">
        <v>76</v>
      </c>
      <c r="F1048" s="5">
        <v>3439592</v>
      </c>
      <c r="G1048" s="5">
        <v>0</v>
      </c>
      <c r="H1048" s="5">
        <v>0</v>
      </c>
      <c r="I1048" s="5">
        <v>0</v>
      </c>
      <c r="J1048" s="5">
        <v>0</v>
      </c>
      <c r="K1048" s="5">
        <v>3439592</v>
      </c>
      <c r="L1048" s="73">
        <v>0</v>
      </c>
      <c r="M1048" s="73"/>
      <c r="N1048" s="73">
        <v>0</v>
      </c>
      <c r="O1048" s="73"/>
      <c r="P1048" s="5">
        <v>0</v>
      </c>
      <c r="Q1048" s="5">
        <v>0</v>
      </c>
      <c r="R1048" s="74">
        <v>0</v>
      </c>
      <c r="S1048" s="74"/>
      <c r="T1048" s="5">
        <v>0</v>
      </c>
      <c r="U1048" s="5">
        <v>0</v>
      </c>
      <c r="V1048" s="5">
        <v>0</v>
      </c>
      <c r="W1048" s="5">
        <v>0</v>
      </c>
      <c r="X1048" s="5">
        <v>3439592</v>
      </c>
      <c r="Y1048" s="73">
        <v>0</v>
      </c>
      <c r="Z1048" s="73"/>
    </row>
    <row r="1049" spans="1:26" ht="21" customHeight="1">
      <c r="A1049" s="71" t="s">
        <v>1489</v>
      </c>
      <c r="B1049" s="71"/>
      <c r="C1049" s="72" t="s">
        <v>41</v>
      </c>
      <c r="D1049" s="72"/>
      <c r="E1049" s="4" t="s">
        <v>78</v>
      </c>
      <c r="F1049" s="5">
        <v>1430936</v>
      </c>
      <c r="G1049" s="5">
        <v>0</v>
      </c>
      <c r="H1049" s="5">
        <v>0</v>
      </c>
      <c r="I1049" s="5">
        <v>0</v>
      </c>
      <c r="J1049" s="5">
        <v>0</v>
      </c>
      <c r="K1049" s="5">
        <v>1430936</v>
      </c>
      <c r="L1049" s="73">
        <v>0</v>
      </c>
      <c r="M1049" s="73"/>
      <c r="N1049" s="73">
        <v>0</v>
      </c>
      <c r="O1049" s="73"/>
      <c r="P1049" s="5">
        <v>0</v>
      </c>
      <c r="Q1049" s="5">
        <v>0</v>
      </c>
      <c r="R1049" s="74">
        <v>0</v>
      </c>
      <c r="S1049" s="74"/>
      <c r="T1049" s="5">
        <v>0</v>
      </c>
      <c r="U1049" s="5">
        <v>0</v>
      </c>
      <c r="V1049" s="5">
        <v>0</v>
      </c>
      <c r="W1049" s="5">
        <v>0</v>
      </c>
      <c r="X1049" s="5">
        <v>1430936</v>
      </c>
      <c r="Y1049" s="73">
        <v>0</v>
      </c>
      <c r="Z1049" s="73"/>
    </row>
    <row r="1050" spans="1:26" ht="21" customHeight="1">
      <c r="A1050" s="71" t="s">
        <v>1490</v>
      </c>
      <c r="B1050" s="71"/>
      <c r="C1050" s="72" t="s">
        <v>41</v>
      </c>
      <c r="D1050" s="72"/>
      <c r="E1050" s="4" t="s">
        <v>80</v>
      </c>
      <c r="F1050" s="5">
        <v>425152</v>
      </c>
      <c r="G1050" s="5">
        <v>0</v>
      </c>
      <c r="H1050" s="5">
        <v>0</v>
      </c>
      <c r="I1050" s="5">
        <v>0</v>
      </c>
      <c r="J1050" s="5">
        <v>0</v>
      </c>
      <c r="K1050" s="5">
        <v>425152</v>
      </c>
      <c r="L1050" s="73">
        <v>0</v>
      </c>
      <c r="M1050" s="73"/>
      <c r="N1050" s="73">
        <v>0</v>
      </c>
      <c r="O1050" s="73"/>
      <c r="P1050" s="5">
        <v>0</v>
      </c>
      <c r="Q1050" s="5">
        <v>0</v>
      </c>
      <c r="R1050" s="74">
        <v>0</v>
      </c>
      <c r="S1050" s="74"/>
      <c r="T1050" s="5">
        <v>0</v>
      </c>
      <c r="U1050" s="5">
        <v>0</v>
      </c>
      <c r="V1050" s="5">
        <v>0</v>
      </c>
      <c r="W1050" s="5">
        <v>0</v>
      </c>
      <c r="X1050" s="5">
        <v>425152</v>
      </c>
      <c r="Y1050" s="73">
        <v>0</v>
      </c>
      <c r="Z1050" s="73"/>
    </row>
    <row r="1051" spans="1:26" ht="36.75" customHeight="1">
      <c r="A1051" s="71" t="s">
        <v>1491</v>
      </c>
      <c r="B1051" s="71"/>
      <c r="C1051" s="72" t="s">
        <v>41</v>
      </c>
      <c r="D1051" s="72"/>
      <c r="E1051" s="4" t="s">
        <v>82</v>
      </c>
      <c r="F1051" s="5">
        <v>84448</v>
      </c>
      <c r="G1051" s="5">
        <v>0</v>
      </c>
      <c r="H1051" s="5">
        <v>0</v>
      </c>
      <c r="I1051" s="5">
        <v>0</v>
      </c>
      <c r="J1051" s="5">
        <v>0</v>
      </c>
      <c r="K1051" s="5">
        <v>84448</v>
      </c>
      <c r="L1051" s="73">
        <v>0</v>
      </c>
      <c r="M1051" s="73"/>
      <c r="N1051" s="73">
        <v>0</v>
      </c>
      <c r="O1051" s="73"/>
      <c r="P1051" s="5">
        <v>0</v>
      </c>
      <c r="Q1051" s="5">
        <v>0</v>
      </c>
      <c r="R1051" s="74">
        <v>0</v>
      </c>
      <c r="S1051" s="74"/>
      <c r="T1051" s="5">
        <v>0</v>
      </c>
      <c r="U1051" s="5">
        <v>0</v>
      </c>
      <c r="V1051" s="5">
        <v>0</v>
      </c>
      <c r="W1051" s="5">
        <v>0</v>
      </c>
      <c r="X1051" s="5">
        <v>84448</v>
      </c>
      <c r="Y1051" s="73">
        <v>0</v>
      </c>
      <c r="Z1051" s="73"/>
    </row>
    <row r="1052" spans="1:26" ht="21" customHeight="1">
      <c r="A1052" s="71" t="s">
        <v>1492</v>
      </c>
      <c r="B1052" s="71"/>
      <c r="C1052" s="72" t="s">
        <v>41</v>
      </c>
      <c r="D1052" s="72"/>
      <c r="E1052" s="4" t="s">
        <v>84</v>
      </c>
      <c r="F1052" s="5">
        <v>1499056</v>
      </c>
      <c r="G1052" s="5">
        <v>0</v>
      </c>
      <c r="H1052" s="5">
        <v>0</v>
      </c>
      <c r="I1052" s="5">
        <v>0</v>
      </c>
      <c r="J1052" s="5">
        <v>0</v>
      </c>
      <c r="K1052" s="5">
        <v>1499056</v>
      </c>
      <c r="L1052" s="73">
        <v>0</v>
      </c>
      <c r="M1052" s="73"/>
      <c r="N1052" s="73">
        <v>0</v>
      </c>
      <c r="O1052" s="73"/>
      <c r="P1052" s="5">
        <v>0</v>
      </c>
      <c r="Q1052" s="5">
        <v>0</v>
      </c>
      <c r="R1052" s="74">
        <v>0</v>
      </c>
      <c r="S1052" s="74"/>
      <c r="T1052" s="5">
        <v>0</v>
      </c>
      <c r="U1052" s="5">
        <v>0</v>
      </c>
      <c r="V1052" s="5">
        <v>0</v>
      </c>
      <c r="W1052" s="5">
        <v>0</v>
      </c>
      <c r="X1052" s="5">
        <v>1499056</v>
      </c>
      <c r="Y1052" s="73">
        <v>0</v>
      </c>
      <c r="Z1052" s="73"/>
    </row>
    <row r="1053" spans="1:26" ht="21" customHeight="1">
      <c r="A1053" s="71" t="s">
        <v>1493</v>
      </c>
      <c r="B1053" s="71"/>
      <c r="C1053" s="72"/>
      <c r="D1053" s="72"/>
      <c r="E1053" s="4" t="s">
        <v>90</v>
      </c>
      <c r="F1053" s="5">
        <v>4008455466</v>
      </c>
      <c r="G1053" s="5">
        <v>0</v>
      </c>
      <c r="H1053" s="5">
        <v>0</v>
      </c>
      <c r="I1053" s="5">
        <v>0</v>
      </c>
      <c r="J1053" s="5">
        <v>0</v>
      </c>
      <c r="K1053" s="5">
        <v>4008455466</v>
      </c>
      <c r="L1053" s="73">
        <v>240000000</v>
      </c>
      <c r="M1053" s="73"/>
      <c r="N1053" s="73">
        <v>0</v>
      </c>
      <c r="O1053" s="73"/>
      <c r="P1053" s="5">
        <v>240000000</v>
      </c>
      <c r="Q1053" s="5">
        <v>240000000</v>
      </c>
      <c r="R1053" s="74">
        <v>5.987343555035021</v>
      </c>
      <c r="S1053" s="74"/>
      <c r="T1053" s="5">
        <v>0</v>
      </c>
      <c r="U1053" s="5">
        <v>0</v>
      </c>
      <c r="V1053" s="5">
        <v>0</v>
      </c>
      <c r="W1053" s="5">
        <v>0</v>
      </c>
      <c r="X1053" s="5">
        <v>3768455466</v>
      </c>
      <c r="Y1053" s="73">
        <v>0</v>
      </c>
      <c r="Z1053" s="73"/>
    </row>
    <row r="1054" spans="1:26" ht="28.5" customHeight="1">
      <c r="A1054" s="71" t="s">
        <v>1494</v>
      </c>
      <c r="B1054" s="71"/>
      <c r="C1054" s="72"/>
      <c r="D1054" s="72"/>
      <c r="E1054" s="4" t="s">
        <v>1089</v>
      </c>
      <c r="F1054" s="5">
        <v>4008455466</v>
      </c>
      <c r="G1054" s="5">
        <v>0</v>
      </c>
      <c r="H1054" s="5">
        <v>0</v>
      </c>
      <c r="I1054" s="5">
        <v>0</v>
      </c>
      <c r="J1054" s="5">
        <v>0</v>
      </c>
      <c r="K1054" s="5">
        <v>4008455466</v>
      </c>
      <c r="L1054" s="73">
        <v>240000000</v>
      </c>
      <c r="M1054" s="73"/>
      <c r="N1054" s="73">
        <v>0</v>
      </c>
      <c r="O1054" s="73"/>
      <c r="P1054" s="5">
        <v>240000000</v>
      </c>
      <c r="Q1054" s="5">
        <v>240000000</v>
      </c>
      <c r="R1054" s="74">
        <v>5.987343555035021</v>
      </c>
      <c r="S1054" s="74"/>
      <c r="T1054" s="5">
        <v>0</v>
      </c>
      <c r="U1054" s="5">
        <v>0</v>
      </c>
      <c r="V1054" s="5">
        <v>0</v>
      </c>
      <c r="W1054" s="5">
        <v>0</v>
      </c>
      <c r="X1054" s="5">
        <v>3768455466</v>
      </c>
      <c r="Y1054" s="73">
        <v>0</v>
      </c>
      <c r="Z1054" s="73"/>
    </row>
    <row r="1055" spans="1:26" ht="21" customHeight="1">
      <c r="A1055" s="71" t="s">
        <v>1495</v>
      </c>
      <c r="B1055" s="71"/>
      <c r="C1055" s="72"/>
      <c r="D1055" s="72"/>
      <c r="E1055" s="4" t="s">
        <v>1091</v>
      </c>
      <c r="F1055" s="5">
        <v>4008455466</v>
      </c>
      <c r="G1055" s="5">
        <v>0</v>
      </c>
      <c r="H1055" s="5">
        <v>0</v>
      </c>
      <c r="I1055" s="5">
        <v>0</v>
      </c>
      <c r="J1055" s="5">
        <v>0</v>
      </c>
      <c r="K1055" s="5">
        <v>4008455466</v>
      </c>
      <c r="L1055" s="73">
        <v>240000000</v>
      </c>
      <c r="M1055" s="73"/>
      <c r="N1055" s="73">
        <v>0</v>
      </c>
      <c r="O1055" s="73"/>
      <c r="P1055" s="5">
        <v>240000000</v>
      </c>
      <c r="Q1055" s="5">
        <v>240000000</v>
      </c>
      <c r="R1055" s="74">
        <v>5.987343555035021</v>
      </c>
      <c r="S1055" s="74"/>
      <c r="T1055" s="5">
        <v>0</v>
      </c>
      <c r="U1055" s="5">
        <v>0</v>
      </c>
      <c r="V1055" s="5">
        <v>0</v>
      </c>
      <c r="W1055" s="5">
        <v>0</v>
      </c>
      <c r="X1055" s="5">
        <v>3768455466</v>
      </c>
      <c r="Y1055" s="73">
        <v>0</v>
      </c>
      <c r="Z1055" s="73"/>
    </row>
    <row r="1056" spans="1:26" ht="121.5" customHeight="1">
      <c r="A1056" s="71" t="s">
        <v>1496</v>
      </c>
      <c r="B1056" s="71"/>
      <c r="C1056" s="72"/>
      <c r="D1056" s="72"/>
      <c r="E1056" s="4" t="s">
        <v>1497</v>
      </c>
      <c r="F1056" s="5">
        <v>1262575988</v>
      </c>
      <c r="G1056" s="5">
        <v>0</v>
      </c>
      <c r="H1056" s="5">
        <v>0</v>
      </c>
      <c r="I1056" s="5">
        <v>0</v>
      </c>
      <c r="J1056" s="5">
        <v>0</v>
      </c>
      <c r="K1056" s="5">
        <v>1262575988</v>
      </c>
      <c r="L1056" s="73">
        <v>0</v>
      </c>
      <c r="M1056" s="73"/>
      <c r="N1056" s="73">
        <v>0</v>
      </c>
      <c r="O1056" s="73"/>
      <c r="P1056" s="5">
        <v>0</v>
      </c>
      <c r="Q1056" s="5">
        <v>0</v>
      </c>
      <c r="R1056" s="74">
        <v>0</v>
      </c>
      <c r="S1056" s="74"/>
      <c r="T1056" s="5">
        <v>0</v>
      </c>
      <c r="U1056" s="5">
        <v>0</v>
      </c>
      <c r="V1056" s="5">
        <v>0</v>
      </c>
      <c r="W1056" s="5">
        <v>0</v>
      </c>
      <c r="X1056" s="5">
        <v>1262575988</v>
      </c>
      <c r="Y1056" s="73">
        <v>0</v>
      </c>
      <c r="Z1056" s="73"/>
    </row>
    <row r="1057" spans="1:26" ht="28.5" customHeight="1">
      <c r="A1057" s="71" t="s">
        <v>1498</v>
      </c>
      <c r="B1057" s="71"/>
      <c r="C1057" s="72"/>
      <c r="D1057" s="72"/>
      <c r="E1057" s="4" t="s">
        <v>1499</v>
      </c>
      <c r="F1057" s="5">
        <v>300000000</v>
      </c>
      <c r="G1057" s="5">
        <v>0</v>
      </c>
      <c r="H1057" s="5">
        <v>0</v>
      </c>
      <c r="I1057" s="5">
        <v>0</v>
      </c>
      <c r="J1057" s="5">
        <v>0</v>
      </c>
      <c r="K1057" s="5">
        <v>300000000</v>
      </c>
      <c r="L1057" s="73">
        <v>0</v>
      </c>
      <c r="M1057" s="73"/>
      <c r="N1057" s="73">
        <v>0</v>
      </c>
      <c r="O1057" s="73"/>
      <c r="P1057" s="5">
        <v>0</v>
      </c>
      <c r="Q1057" s="5">
        <v>0</v>
      </c>
      <c r="R1057" s="74">
        <v>0</v>
      </c>
      <c r="S1057" s="74"/>
      <c r="T1057" s="5">
        <v>0</v>
      </c>
      <c r="U1057" s="5">
        <v>0</v>
      </c>
      <c r="V1057" s="5">
        <v>0</v>
      </c>
      <c r="W1057" s="5">
        <v>0</v>
      </c>
      <c r="X1057" s="5">
        <v>300000000</v>
      </c>
      <c r="Y1057" s="73">
        <v>0</v>
      </c>
      <c r="Z1057" s="73"/>
    </row>
    <row r="1058" spans="1:26" ht="27.75" customHeight="1">
      <c r="A1058" s="71" t="s">
        <v>1500</v>
      </c>
      <c r="B1058" s="71"/>
      <c r="C1058" s="72" t="s">
        <v>100</v>
      </c>
      <c r="D1058" s="72"/>
      <c r="E1058" s="4" t="s">
        <v>1499</v>
      </c>
      <c r="F1058" s="5">
        <v>300000000</v>
      </c>
      <c r="G1058" s="5">
        <v>0</v>
      </c>
      <c r="H1058" s="5">
        <v>0</v>
      </c>
      <c r="I1058" s="5">
        <v>0</v>
      </c>
      <c r="J1058" s="5">
        <v>0</v>
      </c>
      <c r="K1058" s="5">
        <v>300000000</v>
      </c>
      <c r="L1058" s="73">
        <v>0</v>
      </c>
      <c r="M1058" s="73"/>
      <c r="N1058" s="73">
        <v>0</v>
      </c>
      <c r="O1058" s="73"/>
      <c r="P1058" s="5">
        <v>0</v>
      </c>
      <c r="Q1058" s="5">
        <v>0</v>
      </c>
      <c r="R1058" s="74">
        <v>0</v>
      </c>
      <c r="S1058" s="74"/>
      <c r="T1058" s="5">
        <v>0</v>
      </c>
      <c r="U1058" s="5">
        <v>0</v>
      </c>
      <c r="V1058" s="5">
        <v>0</v>
      </c>
      <c r="W1058" s="5">
        <v>0</v>
      </c>
      <c r="X1058" s="5">
        <v>300000000</v>
      </c>
      <c r="Y1058" s="73">
        <v>0</v>
      </c>
      <c r="Z1058" s="73"/>
    </row>
    <row r="1059" spans="1:26" ht="54" customHeight="1">
      <c r="A1059" s="71" t="s">
        <v>1501</v>
      </c>
      <c r="B1059" s="71"/>
      <c r="C1059" s="72"/>
      <c r="D1059" s="72"/>
      <c r="E1059" s="4" t="s">
        <v>1502</v>
      </c>
      <c r="F1059" s="5">
        <v>962575988</v>
      </c>
      <c r="G1059" s="5">
        <v>0</v>
      </c>
      <c r="H1059" s="5">
        <v>0</v>
      </c>
      <c r="I1059" s="5">
        <v>0</v>
      </c>
      <c r="J1059" s="5">
        <v>0</v>
      </c>
      <c r="K1059" s="5">
        <v>962575988</v>
      </c>
      <c r="L1059" s="73">
        <v>0</v>
      </c>
      <c r="M1059" s="73"/>
      <c r="N1059" s="73">
        <v>0</v>
      </c>
      <c r="O1059" s="73"/>
      <c r="P1059" s="5">
        <v>0</v>
      </c>
      <c r="Q1059" s="5">
        <v>0</v>
      </c>
      <c r="R1059" s="74">
        <v>0</v>
      </c>
      <c r="S1059" s="74"/>
      <c r="T1059" s="5">
        <v>0</v>
      </c>
      <c r="U1059" s="5">
        <v>0</v>
      </c>
      <c r="V1059" s="5">
        <v>0</v>
      </c>
      <c r="W1059" s="5">
        <v>0</v>
      </c>
      <c r="X1059" s="5">
        <v>962575988</v>
      </c>
      <c r="Y1059" s="73">
        <v>0</v>
      </c>
      <c r="Z1059" s="73"/>
    </row>
    <row r="1060" spans="1:26" ht="36.75" customHeight="1">
      <c r="A1060" s="71" t="s">
        <v>1503</v>
      </c>
      <c r="B1060" s="71"/>
      <c r="C1060" s="72" t="s">
        <v>100</v>
      </c>
      <c r="D1060" s="72"/>
      <c r="E1060" s="4" t="s">
        <v>1504</v>
      </c>
      <c r="F1060" s="5">
        <v>962575988</v>
      </c>
      <c r="G1060" s="5">
        <v>0</v>
      </c>
      <c r="H1060" s="5">
        <v>0</v>
      </c>
      <c r="I1060" s="5">
        <v>0</v>
      </c>
      <c r="J1060" s="5">
        <v>0</v>
      </c>
      <c r="K1060" s="5">
        <v>962575988</v>
      </c>
      <c r="L1060" s="73">
        <v>0</v>
      </c>
      <c r="M1060" s="73"/>
      <c r="N1060" s="73">
        <v>0</v>
      </c>
      <c r="O1060" s="73"/>
      <c r="P1060" s="5">
        <v>0</v>
      </c>
      <c r="Q1060" s="5">
        <v>0</v>
      </c>
      <c r="R1060" s="74">
        <v>0</v>
      </c>
      <c r="S1060" s="74"/>
      <c r="T1060" s="5">
        <v>0</v>
      </c>
      <c r="U1060" s="5">
        <v>0</v>
      </c>
      <c r="V1060" s="5">
        <v>0</v>
      </c>
      <c r="W1060" s="5">
        <v>0</v>
      </c>
      <c r="X1060" s="5">
        <v>962575988</v>
      </c>
      <c r="Y1060" s="73">
        <v>0</v>
      </c>
      <c r="Z1060" s="73"/>
    </row>
    <row r="1061" spans="1:26" ht="28.5" customHeight="1">
      <c r="A1061" s="71" t="s">
        <v>1505</v>
      </c>
      <c r="B1061" s="71"/>
      <c r="C1061" s="72"/>
      <c r="D1061" s="72"/>
      <c r="E1061" s="4" t="s">
        <v>1506</v>
      </c>
      <c r="F1061" s="5">
        <v>2505879478</v>
      </c>
      <c r="G1061" s="5">
        <v>0</v>
      </c>
      <c r="H1061" s="5">
        <v>0</v>
      </c>
      <c r="I1061" s="5">
        <v>0</v>
      </c>
      <c r="J1061" s="5">
        <v>0</v>
      </c>
      <c r="K1061" s="5">
        <v>2505879478</v>
      </c>
      <c r="L1061" s="73">
        <v>0</v>
      </c>
      <c r="M1061" s="73"/>
      <c r="N1061" s="73">
        <v>0</v>
      </c>
      <c r="O1061" s="73"/>
      <c r="P1061" s="5">
        <v>0</v>
      </c>
      <c r="Q1061" s="5">
        <v>0</v>
      </c>
      <c r="R1061" s="74">
        <v>0</v>
      </c>
      <c r="S1061" s="74"/>
      <c r="T1061" s="5">
        <v>0</v>
      </c>
      <c r="U1061" s="5">
        <v>0</v>
      </c>
      <c r="V1061" s="5">
        <v>0</v>
      </c>
      <c r="W1061" s="5">
        <v>0</v>
      </c>
      <c r="X1061" s="5">
        <v>2505879478</v>
      </c>
      <c r="Y1061" s="73">
        <v>0</v>
      </c>
      <c r="Z1061" s="73"/>
    </row>
    <row r="1062" spans="1:26" ht="21" customHeight="1">
      <c r="A1062" s="71" t="s">
        <v>1507</v>
      </c>
      <c r="B1062" s="71"/>
      <c r="C1062" s="72"/>
      <c r="D1062" s="72"/>
      <c r="E1062" s="4" t="s">
        <v>1508</v>
      </c>
      <c r="F1062" s="5">
        <v>2505879478</v>
      </c>
      <c r="G1062" s="5">
        <v>0</v>
      </c>
      <c r="H1062" s="5">
        <v>0</v>
      </c>
      <c r="I1062" s="5">
        <v>0</v>
      </c>
      <c r="J1062" s="5">
        <v>0</v>
      </c>
      <c r="K1062" s="5">
        <v>2505879478</v>
      </c>
      <c r="L1062" s="73">
        <v>0</v>
      </c>
      <c r="M1062" s="73"/>
      <c r="N1062" s="73">
        <v>0</v>
      </c>
      <c r="O1062" s="73"/>
      <c r="P1062" s="5">
        <v>0</v>
      </c>
      <c r="Q1062" s="5">
        <v>0</v>
      </c>
      <c r="R1062" s="74">
        <v>0</v>
      </c>
      <c r="S1062" s="74"/>
      <c r="T1062" s="5">
        <v>0</v>
      </c>
      <c r="U1062" s="5">
        <v>0</v>
      </c>
      <c r="V1062" s="5">
        <v>0</v>
      </c>
      <c r="W1062" s="5">
        <v>0</v>
      </c>
      <c r="X1062" s="5">
        <v>2505879478</v>
      </c>
      <c r="Y1062" s="73">
        <v>0</v>
      </c>
      <c r="Z1062" s="73"/>
    </row>
    <row r="1063" spans="1:26" ht="36.75" customHeight="1">
      <c r="A1063" s="71" t="s">
        <v>1509</v>
      </c>
      <c r="B1063" s="71"/>
      <c r="C1063" s="72" t="s">
        <v>100</v>
      </c>
      <c r="D1063" s="72"/>
      <c r="E1063" s="4" t="s">
        <v>1510</v>
      </c>
      <c r="F1063" s="5">
        <v>2505879478</v>
      </c>
      <c r="G1063" s="5">
        <v>0</v>
      </c>
      <c r="H1063" s="5">
        <v>0</v>
      </c>
      <c r="I1063" s="5">
        <v>0</v>
      </c>
      <c r="J1063" s="5">
        <v>0</v>
      </c>
      <c r="K1063" s="5">
        <v>2505879478</v>
      </c>
      <c r="L1063" s="73">
        <v>0</v>
      </c>
      <c r="M1063" s="73"/>
      <c r="N1063" s="73">
        <v>0</v>
      </c>
      <c r="O1063" s="73"/>
      <c r="P1063" s="5">
        <v>0</v>
      </c>
      <c r="Q1063" s="5">
        <v>0</v>
      </c>
      <c r="R1063" s="74">
        <v>0</v>
      </c>
      <c r="S1063" s="74"/>
      <c r="T1063" s="5">
        <v>0</v>
      </c>
      <c r="U1063" s="5">
        <v>0</v>
      </c>
      <c r="V1063" s="5">
        <v>0</v>
      </c>
      <c r="W1063" s="5">
        <v>0</v>
      </c>
      <c r="X1063" s="5">
        <v>2505879478</v>
      </c>
      <c r="Y1063" s="73">
        <v>0</v>
      </c>
      <c r="Z1063" s="73"/>
    </row>
    <row r="1064" spans="1:26" ht="36.75" customHeight="1">
      <c r="A1064" s="71" t="s">
        <v>1511</v>
      </c>
      <c r="B1064" s="71"/>
      <c r="C1064" s="72"/>
      <c r="D1064" s="72"/>
      <c r="E1064" s="4" t="s">
        <v>1512</v>
      </c>
      <c r="F1064" s="5">
        <v>240000000</v>
      </c>
      <c r="G1064" s="5">
        <v>0</v>
      </c>
      <c r="H1064" s="5">
        <v>0</v>
      </c>
      <c r="I1064" s="5">
        <v>0</v>
      </c>
      <c r="J1064" s="5">
        <v>0</v>
      </c>
      <c r="K1064" s="5">
        <v>240000000</v>
      </c>
      <c r="L1064" s="73">
        <v>240000000</v>
      </c>
      <c r="M1064" s="73"/>
      <c r="N1064" s="73">
        <v>0</v>
      </c>
      <c r="O1064" s="73"/>
      <c r="P1064" s="5">
        <v>240000000</v>
      </c>
      <c r="Q1064" s="5">
        <v>240000000</v>
      </c>
      <c r="R1064" s="74">
        <v>100</v>
      </c>
      <c r="S1064" s="74"/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73">
        <v>0</v>
      </c>
      <c r="Z1064" s="73"/>
    </row>
    <row r="1065" spans="1:26" ht="28.5" customHeight="1">
      <c r="A1065" s="71" t="s">
        <v>1513</v>
      </c>
      <c r="B1065" s="71"/>
      <c r="C1065" s="72"/>
      <c r="D1065" s="72"/>
      <c r="E1065" s="4" t="s">
        <v>1514</v>
      </c>
      <c r="F1065" s="5">
        <v>240000000</v>
      </c>
      <c r="G1065" s="5">
        <v>0</v>
      </c>
      <c r="H1065" s="5">
        <v>0</v>
      </c>
      <c r="I1065" s="5">
        <v>0</v>
      </c>
      <c r="J1065" s="5">
        <v>0</v>
      </c>
      <c r="K1065" s="5">
        <v>240000000</v>
      </c>
      <c r="L1065" s="73">
        <v>240000000</v>
      </c>
      <c r="M1065" s="73"/>
      <c r="N1065" s="73">
        <v>0</v>
      </c>
      <c r="O1065" s="73"/>
      <c r="P1065" s="5">
        <v>240000000</v>
      </c>
      <c r="Q1065" s="5">
        <v>240000000</v>
      </c>
      <c r="R1065" s="74">
        <v>100</v>
      </c>
      <c r="S1065" s="74"/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73">
        <v>0</v>
      </c>
      <c r="Z1065" s="73"/>
    </row>
    <row r="1066" spans="1:26" ht="28.5" customHeight="1">
      <c r="A1066" s="71" t="s">
        <v>1515</v>
      </c>
      <c r="B1066" s="71"/>
      <c r="C1066" s="72" t="s">
        <v>100</v>
      </c>
      <c r="D1066" s="72"/>
      <c r="E1066" s="4" t="s">
        <v>1516</v>
      </c>
      <c r="F1066" s="5">
        <v>240000000</v>
      </c>
      <c r="G1066" s="5">
        <v>0</v>
      </c>
      <c r="H1066" s="5">
        <v>0</v>
      </c>
      <c r="I1066" s="5">
        <v>0</v>
      </c>
      <c r="J1066" s="5">
        <v>0</v>
      </c>
      <c r="K1066" s="5">
        <v>240000000</v>
      </c>
      <c r="L1066" s="73">
        <v>240000000</v>
      </c>
      <c r="M1066" s="73"/>
      <c r="N1066" s="73">
        <v>0</v>
      </c>
      <c r="O1066" s="73"/>
      <c r="P1066" s="5">
        <v>240000000</v>
      </c>
      <c r="Q1066" s="5">
        <v>240000000</v>
      </c>
      <c r="R1066" s="74">
        <v>100</v>
      </c>
      <c r="S1066" s="74"/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73">
        <v>0</v>
      </c>
      <c r="Z1066" s="73"/>
    </row>
    <row r="1067" spans="1:26" ht="21" customHeight="1">
      <c r="A1067" s="71" t="s">
        <v>1517</v>
      </c>
      <c r="B1067" s="71"/>
      <c r="C1067" s="72"/>
      <c r="D1067" s="72"/>
      <c r="E1067" s="4" t="s">
        <v>1518</v>
      </c>
      <c r="F1067" s="5">
        <v>62224226709</v>
      </c>
      <c r="G1067" s="5">
        <v>4009713180</v>
      </c>
      <c r="H1067" s="5">
        <v>1067539934</v>
      </c>
      <c r="I1067" s="5">
        <v>0</v>
      </c>
      <c r="J1067" s="5">
        <v>0</v>
      </c>
      <c r="K1067" s="5">
        <v>65166399955</v>
      </c>
      <c r="L1067" s="73">
        <v>48963666996</v>
      </c>
      <c r="M1067" s="73"/>
      <c r="N1067" s="73">
        <v>0</v>
      </c>
      <c r="O1067" s="73"/>
      <c r="P1067" s="5">
        <v>2031648893</v>
      </c>
      <c r="Q1067" s="5">
        <v>2031648893</v>
      </c>
      <c r="R1067" s="74">
        <v>3.1176325443832016</v>
      </c>
      <c r="S1067" s="74"/>
      <c r="T1067" s="5">
        <v>165781521</v>
      </c>
      <c r="U1067" s="5">
        <v>0</v>
      </c>
      <c r="V1067" s="5">
        <v>130666221</v>
      </c>
      <c r="W1067" s="5">
        <v>130666221</v>
      </c>
      <c r="X1067" s="5">
        <v>16202732959</v>
      </c>
      <c r="Y1067" s="73">
        <v>35115300</v>
      </c>
      <c r="Z1067" s="73"/>
    </row>
    <row r="1068" spans="1:26" ht="28.5" customHeight="1">
      <c r="A1068" s="71" t="s">
        <v>1519</v>
      </c>
      <c r="B1068" s="71"/>
      <c r="C1068" s="72"/>
      <c r="D1068" s="72"/>
      <c r="E1068" s="4" t="s">
        <v>1520</v>
      </c>
      <c r="F1068" s="5">
        <v>2790931660</v>
      </c>
      <c r="G1068" s="5">
        <v>0</v>
      </c>
      <c r="H1068" s="5">
        <v>0</v>
      </c>
      <c r="I1068" s="5">
        <v>0</v>
      </c>
      <c r="J1068" s="5">
        <v>0</v>
      </c>
      <c r="K1068" s="5">
        <v>2790931660</v>
      </c>
      <c r="L1068" s="73">
        <v>245764305</v>
      </c>
      <c r="M1068" s="73"/>
      <c r="N1068" s="73">
        <v>0</v>
      </c>
      <c r="O1068" s="73"/>
      <c r="P1068" s="5">
        <v>245764305</v>
      </c>
      <c r="Q1068" s="5">
        <v>245764305</v>
      </c>
      <c r="R1068" s="74">
        <v>8.805815940330119</v>
      </c>
      <c r="S1068" s="74"/>
      <c r="T1068" s="5">
        <v>165781521</v>
      </c>
      <c r="U1068" s="5">
        <v>0</v>
      </c>
      <c r="V1068" s="5">
        <v>130666221</v>
      </c>
      <c r="W1068" s="5">
        <v>130666221</v>
      </c>
      <c r="X1068" s="5">
        <v>2545167355</v>
      </c>
      <c r="Y1068" s="73">
        <v>35115300</v>
      </c>
      <c r="Z1068" s="73"/>
    </row>
    <row r="1069" spans="1:26" ht="21" customHeight="1">
      <c r="A1069" s="71" t="s">
        <v>1521</v>
      </c>
      <c r="B1069" s="71"/>
      <c r="C1069" s="72"/>
      <c r="D1069" s="72"/>
      <c r="E1069" s="4" t="s">
        <v>33</v>
      </c>
      <c r="F1069" s="5">
        <v>2790931660</v>
      </c>
      <c r="G1069" s="5">
        <v>0</v>
      </c>
      <c r="H1069" s="5">
        <v>0</v>
      </c>
      <c r="I1069" s="5">
        <v>0</v>
      </c>
      <c r="J1069" s="5">
        <v>0</v>
      </c>
      <c r="K1069" s="5">
        <v>2790931660</v>
      </c>
      <c r="L1069" s="73">
        <v>245764305</v>
      </c>
      <c r="M1069" s="73"/>
      <c r="N1069" s="73">
        <v>0</v>
      </c>
      <c r="O1069" s="73"/>
      <c r="P1069" s="5">
        <v>245764305</v>
      </c>
      <c r="Q1069" s="5">
        <v>245764305</v>
      </c>
      <c r="R1069" s="74">
        <v>8.805815940330119</v>
      </c>
      <c r="S1069" s="74"/>
      <c r="T1069" s="5">
        <v>165781521</v>
      </c>
      <c r="U1069" s="5">
        <v>0</v>
      </c>
      <c r="V1069" s="5">
        <v>130666221</v>
      </c>
      <c r="W1069" s="5">
        <v>130666221</v>
      </c>
      <c r="X1069" s="5">
        <v>2545167355</v>
      </c>
      <c r="Y1069" s="73">
        <v>35115300</v>
      </c>
      <c r="Z1069" s="73"/>
    </row>
    <row r="1070" spans="1:26" ht="21" customHeight="1">
      <c r="A1070" s="71" t="s">
        <v>1522</v>
      </c>
      <c r="B1070" s="71"/>
      <c r="C1070" s="72"/>
      <c r="D1070" s="72"/>
      <c r="E1070" s="4" t="s">
        <v>35</v>
      </c>
      <c r="F1070" s="5">
        <v>2575755238</v>
      </c>
      <c r="G1070" s="5">
        <v>0</v>
      </c>
      <c r="H1070" s="5">
        <v>0</v>
      </c>
      <c r="I1070" s="5">
        <v>0</v>
      </c>
      <c r="J1070" s="5">
        <v>0</v>
      </c>
      <c r="K1070" s="5">
        <v>2575755238</v>
      </c>
      <c r="L1070" s="73">
        <v>157367743</v>
      </c>
      <c r="M1070" s="73"/>
      <c r="N1070" s="73">
        <v>0</v>
      </c>
      <c r="O1070" s="73"/>
      <c r="P1070" s="5">
        <v>157367743</v>
      </c>
      <c r="Q1070" s="5">
        <v>157367743</v>
      </c>
      <c r="R1070" s="74">
        <v>6.109576743875382</v>
      </c>
      <c r="S1070" s="74"/>
      <c r="T1070" s="5">
        <v>157367743</v>
      </c>
      <c r="U1070" s="5">
        <v>0</v>
      </c>
      <c r="V1070" s="5">
        <v>122252443</v>
      </c>
      <c r="W1070" s="5">
        <v>122252443</v>
      </c>
      <c r="X1070" s="5">
        <v>2418387495</v>
      </c>
      <c r="Y1070" s="73">
        <v>35115300</v>
      </c>
      <c r="Z1070" s="73"/>
    </row>
    <row r="1071" spans="1:26" ht="21" customHeight="1">
      <c r="A1071" s="71" t="s">
        <v>1523</v>
      </c>
      <c r="B1071" s="71"/>
      <c r="C1071" s="72"/>
      <c r="D1071" s="72"/>
      <c r="E1071" s="4" t="s">
        <v>37</v>
      </c>
      <c r="F1071" s="5">
        <v>1977763778</v>
      </c>
      <c r="G1071" s="5">
        <v>0</v>
      </c>
      <c r="H1071" s="5">
        <v>0</v>
      </c>
      <c r="I1071" s="5">
        <v>0</v>
      </c>
      <c r="J1071" s="5">
        <v>0</v>
      </c>
      <c r="K1071" s="5">
        <v>1977763778</v>
      </c>
      <c r="L1071" s="73">
        <v>121828543</v>
      </c>
      <c r="M1071" s="73"/>
      <c r="N1071" s="73">
        <v>0</v>
      </c>
      <c r="O1071" s="73"/>
      <c r="P1071" s="5">
        <v>121828543</v>
      </c>
      <c r="Q1071" s="5">
        <v>121828543</v>
      </c>
      <c r="R1071" s="74">
        <v>6.159913754877151</v>
      </c>
      <c r="S1071" s="74"/>
      <c r="T1071" s="5">
        <v>121828543</v>
      </c>
      <c r="U1071" s="5">
        <v>0</v>
      </c>
      <c r="V1071" s="5">
        <v>121828543</v>
      </c>
      <c r="W1071" s="5">
        <v>121828543</v>
      </c>
      <c r="X1071" s="5">
        <v>1855935235</v>
      </c>
      <c r="Y1071" s="73">
        <v>0</v>
      </c>
      <c r="Z1071" s="73"/>
    </row>
    <row r="1072" spans="1:26" ht="36.75" customHeight="1">
      <c r="A1072" s="71" t="s">
        <v>1524</v>
      </c>
      <c r="B1072" s="71"/>
      <c r="C1072" s="72"/>
      <c r="D1072" s="72"/>
      <c r="E1072" s="4" t="s">
        <v>39</v>
      </c>
      <c r="F1072" s="5">
        <v>1968968124</v>
      </c>
      <c r="G1072" s="5">
        <v>0</v>
      </c>
      <c r="H1072" s="5">
        <v>0</v>
      </c>
      <c r="I1072" s="5">
        <v>0</v>
      </c>
      <c r="J1072" s="5">
        <v>0</v>
      </c>
      <c r="K1072" s="5">
        <v>1968968124</v>
      </c>
      <c r="L1072" s="73">
        <v>121828543</v>
      </c>
      <c r="M1072" s="73"/>
      <c r="N1072" s="73">
        <v>0</v>
      </c>
      <c r="O1072" s="73"/>
      <c r="P1072" s="5">
        <v>121828543</v>
      </c>
      <c r="Q1072" s="5">
        <v>121828543</v>
      </c>
      <c r="R1072" s="74">
        <v>6.187430944920671</v>
      </c>
      <c r="S1072" s="74"/>
      <c r="T1072" s="5">
        <v>121828543</v>
      </c>
      <c r="U1072" s="5">
        <v>0</v>
      </c>
      <c r="V1072" s="5">
        <v>121828543</v>
      </c>
      <c r="W1072" s="5">
        <v>121828543</v>
      </c>
      <c r="X1072" s="5">
        <v>1847139581</v>
      </c>
      <c r="Y1072" s="73">
        <v>0</v>
      </c>
      <c r="Z1072" s="73"/>
    </row>
    <row r="1073" spans="1:26" ht="21" customHeight="1">
      <c r="A1073" s="71" t="s">
        <v>1525</v>
      </c>
      <c r="B1073" s="71"/>
      <c r="C1073" s="72" t="s">
        <v>41</v>
      </c>
      <c r="D1073" s="72"/>
      <c r="E1073" s="4" t="s">
        <v>42</v>
      </c>
      <c r="F1073" s="5">
        <v>1486465809</v>
      </c>
      <c r="G1073" s="5">
        <v>0</v>
      </c>
      <c r="H1073" s="5">
        <v>0</v>
      </c>
      <c r="I1073" s="5">
        <v>0</v>
      </c>
      <c r="J1073" s="5">
        <v>0</v>
      </c>
      <c r="K1073" s="5">
        <v>1486465809</v>
      </c>
      <c r="L1073" s="73">
        <v>116408797</v>
      </c>
      <c r="M1073" s="73"/>
      <c r="N1073" s="73">
        <v>0</v>
      </c>
      <c r="O1073" s="73"/>
      <c r="P1073" s="5">
        <v>116408797</v>
      </c>
      <c r="Q1073" s="5">
        <v>116408797</v>
      </c>
      <c r="R1073" s="74">
        <v>7.8312461877823125</v>
      </c>
      <c r="S1073" s="74"/>
      <c r="T1073" s="5">
        <v>116408797</v>
      </c>
      <c r="U1073" s="5">
        <v>0</v>
      </c>
      <c r="V1073" s="5">
        <v>116408797</v>
      </c>
      <c r="W1073" s="5">
        <v>116408797</v>
      </c>
      <c r="X1073" s="5">
        <v>1370057012</v>
      </c>
      <c r="Y1073" s="73">
        <v>0</v>
      </c>
      <c r="Z1073" s="73"/>
    </row>
    <row r="1074" spans="1:26" ht="21" customHeight="1">
      <c r="A1074" s="71" t="s">
        <v>1526</v>
      </c>
      <c r="B1074" s="71"/>
      <c r="C1074" s="72" t="s">
        <v>41</v>
      </c>
      <c r="D1074" s="72"/>
      <c r="E1074" s="4" t="s">
        <v>46</v>
      </c>
      <c r="F1074" s="5">
        <v>72354479</v>
      </c>
      <c r="G1074" s="5">
        <v>0</v>
      </c>
      <c r="H1074" s="5">
        <v>0</v>
      </c>
      <c r="I1074" s="5">
        <v>0</v>
      </c>
      <c r="J1074" s="5">
        <v>0</v>
      </c>
      <c r="K1074" s="5">
        <v>72354479</v>
      </c>
      <c r="L1074" s="73">
        <v>0</v>
      </c>
      <c r="M1074" s="73"/>
      <c r="N1074" s="73">
        <v>0</v>
      </c>
      <c r="O1074" s="73"/>
      <c r="P1074" s="5">
        <v>0</v>
      </c>
      <c r="Q1074" s="5">
        <v>0</v>
      </c>
      <c r="R1074" s="74">
        <v>0</v>
      </c>
      <c r="S1074" s="74"/>
      <c r="T1074" s="5">
        <v>0</v>
      </c>
      <c r="U1074" s="5">
        <v>0</v>
      </c>
      <c r="V1074" s="5">
        <v>0</v>
      </c>
      <c r="W1074" s="5">
        <v>0</v>
      </c>
      <c r="X1074" s="5">
        <v>72354479</v>
      </c>
      <c r="Y1074" s="73">
        <v>0</v>
      </c>
      <c r="Z1074" s="73"/>
    </row>
    <row r="1075" spans="1:26" ht="21" customHeight="1">
      <c r="A1075" s="71" t="s">
        <v>1527</v>
      </c>
      <c r="B1075" s="71"/>
      <c r="C1075" s="72" t="s">
        <v>41</v>
      </c>
      <c r="D1075" s="72"/>
      <c r="E1075" s="4" t="s">
        <v>48</v>
      </c>
      <c r="F1075" s="5">
        <v>150738497</v>
      </c>
      <c r="G1075" s="5">
        <v>0</v>
      </c>
      <c r="H1075" s="5">
        <v>0</v>
      </c>
      <c r="I1075" s="5">
        <v>0</v>
      </c>
      <c r="J1075" s="5">
        <v>0</v>
      </c>
      <c r="K1075" s="5">
        <v>150738497</v>
      </c>
      <c r="L1075" s="73">
        <v>10334</v>
      </c>
      <c r="M1075" s="73"/>
      <c r="N1075" s="73">
        <v>0</v>
      </c>
      <c r="O1075" s="73"/>
      <c r="P1075" s="5">
        <v>10334</v>
      </c>
      <c r="Q1075" s="5">
        <v>10334</v>
      </c>
      <c r="R1075" s="74">
        <v>0.006855581159204474</v>
      </c>
      <c r="S1075" s="74"/>
      <c r="T1075" s="5">
        <v>10334</v>
      </c>
      <c r="U1075" s="5">
        <v>0</v>
      </c>
      <c r="V1075" s="5">
        <v>10334</v>
      </c>
      <c r="W1075" s="5">
        <v>10334</v>
      </c>
      <c r="X1075" s="5">
        <v>150728163</v>
      </c>
      <c r="Y1075" s="73">
        <v>0</v>
      </c>
      <c r="Z1075" s="73"/>
    </row>
    <row r="1076" spans="1:26" ht="21" customHeight="1">
      <c r="A1076" s="71" t="s">
        <v>1528</v>
      </c>
      <c r="B1076" s="71"/>
      <c r="C1076" s="72" t="s">
        <v>41</v>
      </c>
      <c r="D1076" s="72"/>
      <c r="E1076" s="4" t="s">
        <v>50</v>
      </c>
      <c r="F1076" s="5">
        <v>106119901</v>
      </c>
      <c r="G1076" s="5">
        <v>0</v>
      </c>
      <c r="H1076" s="5">
        <v>0</v>
      </c>
      <c r="I1076" s="5">
        <v>0</v>
      </c>
      <c r="J1076" s="5">
        <v>0</v>
      </c>
      <c r="K1076" s="5">
        <v>106119901</v>
      </c>
      <c r="L1076" s="73">
        <v>0</v>
      </c>
      <c r="M1076" s="73"/>
      <c r="N1076" s="73">
        <v>0</v>
      </c>
      <c r="O1076" s="73"/>
      <c r="P1076" s="5">
        <v>0</v>
      </c>
      <c r="Q1076" s="5">
        <v>0</v>
      </c>
      <c r="R1076" s="74">
        <v>0</v>
      </c>
      <c r="S1076" s="74"/>
      <c r="T1076" s="5">
        <v>0</v>
      </c>
      <c r="U1076" s="5">
        <v>0</v>
      </c>
      <c r="V1076" s="5">
        <v>0</v>
      </c>
      <c r="W1076" s="5">
        <v>0</v>
      </c>
      <c r="X1076" s="5">
        <v>106119901</v>
      </c>
      <c r="Y1076" s="73">
        <v>0</v>
      </c>
      <c r="Z1076" s="73"/>
    </row>
    <row r="1077" spans="1:26" ht="21.75" customHeight="1">
      <c r="A1077" s="71" t="s">
        <v>1529</v>
      </c>
      <c r="B1077" s="71"/>
      <c r="C1077" s="72" t="s">
        <v>41</v>
      </c>
      <c r="D1077" s="72"/>
      <c r="E1077" s="4" t="s">
        <v>52</v>
      </c>
      <c r="F1077" s="5">
        <v>8802780</v>
      </c>
      <c r="G1077" s="5">
        <v>0</v>
      </c>
      <c r="H1077" s="5">
        <v>0</v>
      </c>
      <c r="I1077" s="5">
        <v>0</v>
      </c>
      <c r="J1077" s="5">
        <v>0</v>
      </c>
      <c r="K1077" s="5">
        <v>8802780</v>
      </c>
      <c r="L1077" s="73">
        <v>411416</v>
      </c>
      <c r="M1077" s="73"/>
      <c r="N1077" s="73">
        <v>0</v>
      </c>
      <c r="O1077" s="73"/>
      <c r="P1077" s="5">
        <v>411416</v>
      </c>
      <c r="Q1077" s="5">
        <v>411416</v>
      </c>
      <c r="R1077" s="74">
        <v>4.673705352172836</v>
      </c>
      <c r="S1077" s="74"/>
      <c r="T1077" s="5">
        <v>411416</v>
      </c>
      <c r="U1077" s="5">
        <v>0</v>
      </c>
      <c r="V1077" s="5">
        <v>411416</v>
      </c>
      <c r="W1077" s="5">
        <v>411416</v>
      </c>
      <c r="X1077" s="5">
        <v>8391364</v>
      </c>
      <c r="Y1077" s="73">
        <v>0</v>
      </c>
      <c r="Z1077" s="73"/>
    </row>
    <row r="1078" spans="1:26" ht="21" customHeight="1">
      <c r="A1078" s="71" t="s">
        <v>1530</v>
      </c>
      <c r="B1078" s="71"/>
      <c r="C1078" s="72" t="s">
        <v>41</v>
      </c>
      <c r="D1078" s="72"/>
      <c r="E1078" s="4" t="s">
        <v>54</v>
      </c>
      <c r="F1078" s="5">
        <v>90642052</v>
      </c>
      <c r="G1078" s="5">
        <v>0</v>
      </c>
      <c r="H1078" s="5">
        <v>0</v>
      </c>
      <c r="I1078" s="5">
        <v>0</v>
      </c>
      <c r="J1078" s="5">
        <v>0</v>
      </c>
      <c r="K1078" s="5">
        <v>90642052</v>
      </c>
      <c r="L1078" s="73">
        <v>0</v>
      </c>
      <c r="M1078" s="73"/>
      <c r="N1078" s="73">
        <v>0</v>
      </c>
      <c r="O1078" s="73"/>
      <c r="P1078" s="5">
        <v>0</v>
      </c>
      <c r="Q1078" s="5">
        <v>0</v>
      </c>
      <c r="R1078" s="74">
        <v>0</v>
      </c>
      <c r="S1078" s="74"/>
      <c r="T1078" s="5">
        <v>0</v>
      </c>
      <c r="U1078" s="5">
        <v>0</v>
      </c>
      <c r="V1078" s="5">
        <v>0</v>
      </c>
      <c r="W1078" s="5">
        <v>0</v>
      </c>
      <c r="X1078" s="5">
        <v>90642052</v>
      </c>
      <c r="Y1078" s="73">
        <v>0</v>
      </c>
      <c r="Z1078" s="73"/>
    </row>
    <row r="1079" spans="1:26" ht="21" customHeight="1">
      <c r="A1079" s="71" t="s">
        <v>1531</v>
      </c>
      <c r="B1079" s="71"/>
      <c r="C1079" s="72" t="s">
        <v>41</v>
      </c>
      <c r="D1079" s="72"/>
      <c r="E1079" s="4" t="s">
        <v>56</v>
      </c>
      <c r="F1079" s="5">
        <v>5704272</v>
      </c>
      <c r="G1079" s="5">
        <v>0</v>
      </c>
      <c r="H1079" s="5">
        <v>0</v>
      </c>
      <c r="I1079" s="5">
        <v>0</v>
      </c>
      <c r="J1079" s="5">
        <v>0</v>
      </c>
      <c r="K1079" s="5">
        <v>5704272</v>
      </c>
      <c r="L1079" s="73">
        <v>251512</v>
      </c>
      <c r="M1079" s="73"/>
      <c r="N1079" s="73">
        <v>0</v>
      </c>
      <c r="O1079" s="73"/>
      <c r="P1079" s="5">
        <v>251512</v>
      </c>
      <c r="Q1079" s="5">
        <v>251512</v>
      </c>
      <c r="R1079" s="74">
        <v>4.409186658700707</v>
      </c>
      <c r="S1079" s="74"/>
      <c r="T1079" s="5">
        <v>251512</v>
      </c>
      <c r="U1079" s="5">
        <v>0</v>
      </c>
      <c r="V1079" s="5">
        <v>251512</v>
      </c>
      <c r="W1079" s="5">
        <v>251512</v>
      </c>
      <c r="X1079" s="5">
        <v>5452760</v>
      </c>
      <c r="Y1079" s="73">
        <v>0</v>
      </c>
      <c r="Z1079" s="73"/>
    </row>
    <row r="1080" spans="1:26" ht="28.5" customHeight="1">
      <c r="A1080" s="71" t="s">
        <v>1532</v>
      </c>
      <c r="B1080" s="71"/>
      <c r="C1080" s="72" t="s">
        <v>41</v>
      </c>
      <c r="D1080" s="72"/>
      <c r="E1080" s="4" t="s">
        <v>58</v>
      </c>
      <c r="F1080" s="5">
        <v>48140334</v>
      </c>
      <c r="G1080" s="5">
        <v>0</v>
      </c>
      <c r="H1080" s="5">
        <v>0</v>
      </c>
      <c r="I1080" s="5">
        <v>0</v>
      </c>
      <c r="J1080" s="5">
        <v>0</v>
      </c>
      <c r="K1080" s="5">
        <v>48140334</v>
      </c>
      <c r="L1080" s="73">
        <v>4746484</v>
      </c>
      <c r="M1080" s="73"/>
      <c r="N1080" s="73">
        <v>0</v>
      </c>
      <c r="O1080" s="73"/>
      <c r="P1080" s="5">
        <v>4746484</v>
      </c>
      <c r="Q1080" s="5">
        <v>4746484</v>
      </c>
      <c r="R1080" s="74">
        <v>9.85968231961166</v>
      </c>
      <c r="S1080" s="74"/>
      <c r="T1080" s="5">
        <v>4746484</v>
      </c>
      <c r="U1080" s="5">
        <v>0</v>
      </c>
      <c r="V1080" s="5">
        <v>4746484</v>
      </c>
      <c r="W1080" s="5">
        <v>4746484</v>
      </c>
      <c r="X1080" s="5">
        <v>43393850</v>
      </c>
      <c r="Y1080" s="73">
        <v>0</v>
      </c>
      <c r="Z1080" s="73"/>
    </row>
    <row r="1081" spans="1:26" ht="21" customHeight="1">
      <c r="A1081" s="71" t="s">
        <v>1533</v>
      </c>
      <c r="B1081" s="71"/>
      <c r="C1081" s="72"/>
      <c r="D1081" s="72"/>
      <c r="E1081" s="4" t="s">
        <v>64</v>
      </c>
      <c r="F1081" s="5">
        <v>8795654</v>
      </c>
      <c r="G1081" s="5">
        <v>0</v>
      </c>
      <c r="H1081" s="5">
        <v>0</v>
      </c>
      <c r="I1081" s="5">
        <v>0</v>
      </c>
      <c r="J1081" s="5">
        <v>0</v>
      </c>
      <c r="K1081" s="5">
        <v>8795654</v>
      </c>
      <c r="L1081" s="73">
        <v>0</v>
      </c>
      <c r="M1081" s="73"/>
      <c r="N1081" s="73">
        <v>0</v>
      </c>
      <c r="O1081" s="73"/>
      <c r="P1081" s="5">
        <v>0</v>
      </c>
      <c r="Q1081" s="5">
        <v>0</v>
      </c>
      <c r="R1081" s="74">
        <v>0</v>
      </c>
      <c r="S1081" s="74"/>
      <c r="T1081" s="5">
        <v>0</v>
      </c>
      <c r="U1081" s="5">
        <v>0</v>
      </c>
      <c r="V1081" s="5">
        <v>0</v>
      </c>
      <c r="W1081" s="5">
        <v>0</v>
      </c>
      <c r="X1081" s="5">
        <v>8795654</v>
      </c>
      <c r="Y1081" s="73">
        <v>0</v>
      </c>
      <c r="Z1081" s="73"/>
    </row>
    <row r="1082" spans="1:26" ht="28.5" customHeight="1">
      <c r="A1082" s="71" t="s">
        <v>1534</v>
      </c>
      <c r="B1082" s="71"/>
      <c r="C1082" s="72" t="s">
        <v>41</v>
      </c>
      <c r="D1082" s="72"/>
      <c r="E1082" s="4" t="s">
        <v>66</v>
      </c>
      <c r="F1082" s="5">
        <v>8795654</v>
      </c>
      <c r="G1082" s="5">
        <v>0</v>
      </c>
      <c r="H1082" s="5">
        <v>0</v>
      </c>
      <c r="I1082" s="5">
        <v>0</v>
      </c>
      <c r="J1082" s="5">
        <v>0</v>
      </c>
      <c r="K1082" s="5">
        <v>8795654</v>
      </c>
      <c r="L1082" s="73">
        <v>0</v>
      </c>
      <c r="M1082" s="73"/>
      <c r="N1082" s="73">
        <v>0</v>
      </c>
      <c r="O1082" s="73"/>
      <c r="P1082" s="5">
        <v>0</v>
      </c>
      <c r="Q1082" s="5">
        <v>0</v>
      </c>
      <c r="R1082" s="74">
        <v>0</v>
      </c>
      <c r="S1082" s="74"/>
      <c r="T1082" s="5">
        <v>0</v>
      </c>
      <c r="U1082" s="5">
        <v>0</v>
      </c>
      <c r="V1082" s="5">
        <v>0</v>
      </c>
      <c r="W1082" s="5">
        <v>0</v>
      </c>
      <c r="X1082" s="5">
        <v>8795654</v>
      </c>
      <c r="Y1082" s="73">
        <v>0</v>
      </c>
      <c r="Z1082" s="73"/>
    </row>
    <row r="1083" spans="1:26" ht="21" customHeight="1">
      <c r="A1083" s="71" t="s">
        <v>1535</v>
      </c>
      <c r="B1083" s="71"/>
      <c r="C1083" s="72"/>
      <c r="D1083" s="72"/>
      <c r="E1083" s="4" t="s">
        <v>70</v>
      </c>
      <c r="F1083" s="5">
        <v>42685760</v>
      </c>
      <c r="G1083" s="5">
        <v>0</v>
      </c>
      <c r="H1083" s="5">
        <v>0</v>
      </c>
      <c r="I1083" s="5">
        <v>0</v>
      </c>
      <c r="J1083" s="5">
        <v>0</v>
      </c>
      <c r="K1083" s="5">
        <v>42685760</v>
      </c>
      <c r="L1083" s="73">
        <v>0</v>
      </c>
      <c r="M1083" s="73"/>
      <c r="N1083" s="73">
        <v>0</v>
      </c>
      <c r="O1083" s="73"/>
      <c r="P1083" s="5">
        <v>0</v>
      </c>
      <c r="Q1083" s="5">
        <v>0</v>
      </c>
      <c r="R1083" s="74">
        <v>0</v>
      </c>
      <c r="S1083" s="74"/>
      <c r="T1083" s="5">
        <v>0</v>
      </c>
      <c r="U1083" s="5">
        <v>0</v>
      </c>
      <c r="V1083" s="5">
        <v>0</v>
      </c>
      <c r="W1083" s="5">
        <v>0</v>
      </c>
      <c r="X1083" s="5">
        <v>42685760</v>
      </c>
      <c r="Y1083" s="73">
        <v>0</v>
      </c>
      <c r="Z1083" s="73"/>
    </row>
    <row r="1084" spans="1:26" ht="21" customHeight="1">
      <c r="A1084" s="71" t="s">
        <v>1536</v>
      </c>
      <c r="B1084" s="71"/>
      <c r="C1084" s="72"/>
      <c r="D1084" s="72"/>
      <c r="E1084" s="4" t="s">
        <v>72</v>
      </c>
      <c r="F1084" s="5">
        <v>4151680</v>
      </c>
      <c r="G1084" s="5">
        <v>0</v>
      </c>
      <c r="H1084" s="5">
        <v>0</v>
      </c>
      <c r="I1084" s="5">
        <v>0</v>
      </c>
      <c r="J1084" s="5">
        <v>0</v>
      </c>
      <c r="K1084" s="5">
        <v>4151680</v>
      </c>
      <c r="L1084" s="73">
        <v>0</v>
      </c>
      <c r="M1084" s="73"/>
      <c r="N1084" s="73">
        <v>0</v>
      </c>
      <c r="O1084" s="73"/>
      <c r="P1084" s="5">
        <v>0</v>
      </c>
      <c r="Q1084" s="5">
        <v>0</v>
      </c>
      <c r="R1084" s="74">
        <v>0</v>
      </c>
      <c r="S1084" s="74"/>
      <c r="T1084" s="5">
        <v>0</v>
      </c>
      <c r="U1084" s="5">
        <v>0</v>
      </c>
      <c r="V1084" s="5">
        <v>0</v>
      </c>
      <c r="W1084" s="5">
        <v>0</v>
      </c>
      <c r="X1084" s="5">
        <v>4151680</v>
      </c>
      <c r="Y1084" s="73">
        <v>0</v>
      </c>
      <c r="Z1084" s="73"/>
    </row>
    <row r="1085" spans="1:26" ht="21" customHeight="1">
      <c r="A1085" s="71" t="s">
        <v>1537</v>
      </c>
      <c r="B1085" s="71"/>
      <c r="C1085" s="72" t="s">
        <v>41</v>
      </c>
      <c r="D1085" s="72"/>
      <c r="E1085" s="4" t="s">
        <v>74</v>
      </c>
      <c r="F1085" s="5">
        <v>4151680</v>
      </c>
      <c r="G1085" s="5">
        <v>0</v>
      </c>
      <c r="H1085" s="5">
        <v>0</v>
      </c>
      <c r="I1085" s="5">
        <v>0</v>
      </c>
      <c r="J1085" s="5">
        <v>0</v>
      </c>
      <c r="K1085" s="5">
        <v>4151680</v>
      </c>
      <c r="L1085" s="73">
        <v>0</v>
      </c>
      <c r="M1085" s="73"/>
      <c r="N1085" s="73">
        <v>0</v>
      </c>
      <c r="O1085" s="73"/>
      <c r="P1085" s="5">
        <v>0</v>
      </c>
      <c r="Q1085" s="5">
        <v>0</v>
      </c>
      <c r="R1085" s="74">
        <v>0</v>
      </c>
      <c r="S1085" s="74"/>
      <c r="T1085" s="5">
        <v>0</v>
      </c>
      <c r="U1085" s="5">
        <v>0</v>
      </c>
      <c r="V1085" s="5">
        <v>0</v>
      </c>
      <c r="W1085" s="5">
        <v>0</v>
      </c>
      <c r="X1085" s="5">
        <v>4151680</v>
      </c>
      <c r="Y1085" s="73">
        <v>0</v>
      </c>
      <c r="Z1085" s="73"/>
    </row>
    <row r="1086" spans="1:26" ht="21" customHeight="1">
      <c r="A1086" s="71" t="s">
        <v>1538</v>
      </c>
      <c r="B1086" s="71"/>
      <c r="C1086" s="72"/>
      <c r="D1086" s="72"/>
      <c r="E1086" s="4" t="s">
        <v>76</v>
      </c>
      <c r="F1086" s="5">
        <v>38534080</v>
      </c>
      <c r="G1086" s="5">
        <v>0</v>
      </c>
      <c r="H1086" s="5">
        <v>0</v>
      </c>
      <c r="I1086" s="5">
        <v>0</v>
      </c>
      <c r="J1086" s="5">
        <v>0</v>
      </c>
      <c r="K1086" s="5">
        <v>38534080</v>
      </c>
      <c r="L1086" s="73">
        <v>0</v>
      </c>
      <c r="M1086" s="73"/>
      <c r="N1086" s="73">
        <v>0</v>
      </c>
      <c r="O1086" s="73"/>
      <c r="P1086" s="5">
        <v>0</v>
      </c>
      <c r="Q1086" s="5">
        <v>0</v>
      </c>
      <c r="R1086" s="74">
        <v>0</v>
      </c>
      <c r="S1086" s="74"/>
      <c r="T1086" s="5">
        <v>0</v>
      </c>
      <c r="U1086" s="5">
        <v>0</v>
      </c>
      <c r="V1086" s="5">
        <v>0</v>
      </c>
      <c r="W1086" s="5">
        <v>0</v>
      </c>
      <c r="X1086" s="5">
        <v>38534080</v>
      </c>
      <c r="Y1086" s="73">
        <v>0</v>
      </c>
      <c r="Z1086" s="73"/>
    </row>
    <row r="1087" spans="1:26" ht="28.5" customHeight="1">
      <c r="A1087" s="71" t="s">
        <v>1539</v>
      </c>
      <c r="B1087" s="71"/>
      <c r="C1087" s="72" t="s">
        <v>41</v>
      </c>
      <c r="D1087" s="72"/>
      <c r="E1087" s="4" t="s">
        <v>132</v>
      </c>
      <c r="F1087" s="5">
        <v>6973096</v>
      </c>
      <c r="G1087" s="5">
        <v>0</v>
      </c>
      <c r="H1087" s="5">
        <v>0</v>
      </c>
      <c r="I1087" s="5">
        <v>0</v>
      </c>
      <c r="J1087" s="5">
        <v>0</v>
      </c>
      <c r="K1087" s="5">
        <v>6973096</v>
      </c>
      <c r="L1087" s="73">
        <v>0</v>
      </c>
      <c r="M1087" s="73"/>
      <c r="N1087" s="73">
        <v>0</v>
      </c>
      <c r="O1087" s="73"/>
      <c r="P1087" s="5">
        <v>0</v>
      </c>
      <c r="Q1087" s="5">
        <v>0</v>
      </c>
      <c r="R1087" s="74">
        <v>0</v>
      </c>
      <c r="S1087" s="74"/>
      <c r="T1087" s="5">
        <v>0</v>
      </c>
      <c r="U1087" s="5">
        <v>0</v>
      </c>
      <c r="V1087" s="5">
        <v>0</v>
      </c>
      <c r="W1087" s="5">
        <v>0</v>
      </c>
      <c r="X1087" s="5">
        <v>6973096</v>
      </c>
      <c r="Y1087" s="73">
        <v>0</v>
      </c>
      <c r="Z1087" s="73"/>
    </row>
    <row r="1088" spans="1:26" ht="21" customHeight="1">
      <c r="A1088" s="71" t="s">
        <v>1540</v>
      </c>
      <c r="B1088" s="71"/>
      <c r="C1088" s="72" t="s">
        <v>41</v>
      </c>
      <c r="D1088" s="72"/>
      <c r="E1088" s="4" t="s">
        <v>78</v>
      </c>
      <c r="F1088" s="5">
        <v>3911440</v>
      </c>
      <c r="G1088" s="5">
        <v>0</v>
      </c>
      <c r="H1088" s="5">
        <v>0</v>
      </c>
      <c r="I1088" s="5">
        <v>0</v>
      </c>
      <c r="J1088" s="5">
        <v>0</v>
      </c>
      <c r="K1088" s="5">
        <v>3911440</v>
      </c>
      <c r="L1088" s="73">
        <v>0</v>
      </c>
      <c r="M1088" s="73"/>
      <c r="N1088" s="73">
        <v>0</v>
      </c>
      <c r="O1088" s="73"/>
      <c r="P1088" s="5">
        <v>0</v>
      </c>
      <c r="Q1088" s="5">
        <v>0</v>
      </c>
      <c r="R1088" s="74">
        <v>0</v>
      </c>
      <c r="S1088" s="74"/>
      <c r="T1088" s="5">
        <v>0</v>
      </c>
      <c r="U1088" s="5">
        <v>0</v>
      </c>
      <c r="V1088" s="5">
        <v>0</v>
      </c>
      <c r="W1088" s="5">
        <v>0</v>
      </c>
      <c r="X1088" s="5">
        <v>3911440</v>
      </c>
      <c r="Y1088" s="73">
        <v>0</v>
      </c>
      <c r="Z1088" s="73"/>
    </row>
    <row r="1089" spans="1:26" ht="21" customHeight="1">
      <c r="A1089" s="71" t="s">
        <v>1541</v>
      </c>
      <c r="B1089" s="71"/>
      <c r="C1089" s="72" t="s">
        <v>41</v>
      </c>
      <c r="D1089" s="72"/>
      <c r="E1089" s="4" t="s">
        <v>80</v>
      </c>
      <c r="F1089" s="5">
        <v>12366640</v>
      </c>
      <c r="G1089" s="5">
        <v>0</v>
      </c>
      <c r="H1089" s="5">
        <v>0</v>
      </c>
      <c r="I1089" s="5">
        <v>0</v>
      </c>
      <c r="J1089" s="5">
        <v>0</v>
      </c>
      <c r="K1089" s="5">
        <v>12366640</v>
      </c>
      <c r="L1089" s="73">
        <v>0</v>
      </c>
      <c r="M1089" s="73"/>
      <c r="N1089" s="73">
        <v>0</v>
      </c>
      <c r="O1089" s="73"/>
      <c r="P1089" s="5">
        <v>0</v>
      </c>
      <c r="Q1089" s="5">
        <v>0</v>
      </c>
      <c r="R1089" s="74">
        <v>0</v>
      </c>
      <c r="S1089" s="74"/>
      <c r="T1089" s="5">
        <v>0</v>
      </c>
      <c r="U1089" s="5">
        <v>0</v>
      </c>
      <c r="V1089" s="5">
        <v>0</v>
      </c>
      <c r="W1089" s="5">
        <v>0</v>
      </c>
      <c r="X1089" s="5">
        <v>12366640</v>
      </c>
      <c r="Y1089" s="73">
        <v>0</v>
      </c>
      <c r="Z1089" s="73"/>
    </row>
    <row r="1090" spans="1:26" ht="36.75" customHeight="1">
      <c r="A1090" s="71" t="s">
        <v>1542</v>
      </c>
      <c r="B1090" s="71"/>
      <c r="C1090" s="72" t="s">
        <v>41</v>
      </c>
      <c r="D1090" s="72"/>
      <c r="E1090" s="4" t="s">
        <v>82</v>
      </c>
      <c r="F1090" s="5">
        <v>10602904</v>
      </c>
      <c r="G1090" s="5">
        <v>0</v>
      </c>
      <c r="H1090" s="5">
        <v>0</v>
      </c>
      <c r="I1090" s="5">
        <v>0</v>
      </c>
      <c r="J1090" s="5">
        <v>0</v>
      </c>
      <c r="K1090" s="5">
        <v>10602904</v>
      </c>
      <c r="L1090" s="73">
        <v>0</v>
      </c>
      <c r="M1090" s="73"/>
      <c r="N1090" s="73">
        <v>0</v>
      </c>
      <c r="O1090" s="73"/>
      <c r="P1090" s="5">
        <v>0</v>
      </c>
      <c r="Q1090" s="5">
        <v>0</v>
      </c>
      <c r="R1090" s="74">
        <v>0</v>
      </c>
      <c r="S1090" s="74"/>
      <c r="T1090" s="5">
        <v>0</v>
      </c>
      <c r="U1090" s="5">
        <v>0</v>
      </c>
      <c r="V1090" s="5">
        <v>0</v>
      </c>
      <c r="W1090" s="5">
        <v>0</v>
      </c>
      <c r="X1090" s="5">
        <v>10602904</v>
      </c>
      <c r="Y1090" s="73">
        <v>0</v>
      </c>
      <c r="Z1090" s="73"/>
    </row>
    <row r="1091" spans="1:26" ht="21" customHeight="1">
      <c r="A1091" s="71" t="s">
        <v>1543</v>
      </c>
      <c r="B1091" s="71"/>
      <c r="C1091" s="72" t="s">
        <v>41</v>
      </c>
      <c r="D1091" s="72"/>
      <c r="E1091" s="4" t="s">
        <v>84</v>
      </c>
      <c r="F1091" s="5">
        <v>4680000</v>
      </c>
      <c r="G1091" s="5">
        <v>0</v>
      </c>
      <c r="H1091" s="5">
        <v>0</v>
      </c>
      <c r="I1091" s="5">
        <v>0</v>
      </c>
      <c r="J1091" s="5">
        <v>0</v>
      </c>
      <c r="K1091" s="5">
        <v>4680000</v>
      </c>
      <c r="L1091" s="73">
        <v>0</v>
      </c>
      <c r="M1091" s="73"/>
      <c r="N1091" s="73">
        <v>0</v>
      </c>
      <c r="O1091" s="73"/>
      <c r="P1091" s="5">
        <v>0</v>
      </c>
      <c r="Q1091" s="5">
        <v>0</v>
      </c>
      <c r="R1091" s="74">
        <v>0</v>
      </c>
      <c r="S1091" s="74"/>
      <c r="T1091" s="5">
        <v>0</v>
      </c>
      <c r="U1091" s="5">
        <v>0</v>
      </c>
      <c r="V1091" s="5">
        <v>0</v>
      </c>
      <c r="W1091" s="5">
        <v>0</v>
      </c>
      <c r="X1091" s="5">
        <v>4680000</v>
      </c>
      <c r="Y1091" s="73">
        <v>0</v>
      </c>
      <c r="Z1091" s="73"/>
    </row>
    <row r="1092" spans="1:26" ht="36.75" customHeight="1">
      <c r="A1092" s="71" t="s">
        <v>1544</v>
      </c>
      <c r="B1092" s="71"/>
      <c r="C1092" s="72"/>
      <c r="D1092" s="72"/>
      <c r="E1092" s="4" t="s">
        <v>368</v>
      </c>
      <c r="F1092" s="5">
        <v>456188900</v>
      </c>
      <c r="G1092" s="5">
        <v>0</v>
      </c>
      <c r="H1092" s="5">
        <v>0</v>
      </c>
      <c r="I1092" s="5">
        <v>0</v>
      </c>
      <c r="J1092" s="5">
        <v>0</v>
      </c>
      <c r="K1092" s="5">
        <v>456188900</v>
      </c>
      <c r="L1092" s="73">
        <v>29457000</v>
      </c>
      <c r="M1092" s="73"/>
      <c r="N1092" s="73">
        <v>0</v>
      </c>
      <c r="O1092" s="73"/>
      <c r="P1092" s="5">
        <v>29457000</v>
      </c>
      <c r="Q1092" s="5">
        <v>29457000</v>
      </c>
      <c r="R1092" s="74">
        <v>6.457193500324098</v>
      </c>
      <c r="S1092" s="74"/>
      <c r="T1092" s="5">
        <v>29457000</v>
      </c>
      <c r="U1092" s="5">
        <v>0</v>
      </c>
      <c r="V1092" s="5">
        <v>423900</v>
      </c>
      <c r="W1092" s="5">
        <v>423900</v>
      </c>
      <c r="X1092" s="5">
        <v>426731900</v>
      </c>
      <c r="Y1092" s="73">
        <v>29033100</v>
      </c>
      <c r="Z1092" s="73"/>
    </row>
    <row r="1093" spans="1:26" ht="36.75" customHeight="1">
      <c r="A1093" s="71" t="s">
        <v>1545</v>
      </c>
      <c r="B1093" s="71"/>
      <c r="C1093" s="72"/>
      <c r="D1093" s="72"/>
      <c r="E1093" s="4" t="s">
        <v>368</v>
      </c>
      <c r="F1093" s="5">
        <v>456188900</v>
      </c>
      <c r="G1093" s="5">
        <v>0</v>
      </c>
      <c r="H1093" s="5">
        <v>0</v>
      </c>
      <c r="I1093" s="5">
        <v>0</v>
      </c>
      <c r="J1093" s="5">
        <v>0</v>
      </c>
      <c r="K1093" s="5">
        <v>456188900</v>
      </c>
      <c r="L1093" s="73">
        <v>29457000</v>
      </c>
      <c r="M1093" s="73"/>
      <c r="N1093" s="73">
        <v>0</v>
      </c>
      <c r="O1093" s="73"/>
      <c r="P1093" s="5">
        <v>29457000</v>
      </c>
      <c r="Q1093" s="5">
        <v>29457000</v>
      </c>
      <c r="R1093" s="74">
        <v>6.457193500324098</v>
      </c>
      <c r="S1093" s="74"/>
      <c r="T1093" s="5">
        <v>29457000</v>
      </c>
      <c r="U1093" s="5">
        <v>0</v>
      </c>
      <c r="V1093" s="5">
        <v>423900</v>
      </c>
      <c r="W1093" s="5">
        <v>423900</v>
      </c>
      <c r="X1093" s="5">
        <v>426731900</v>
      </c>
      <c r="Y1093" s="73">
        <v>29033100</v>
      </c>
      <c r="Z1093" s="73"/>
    </row>
    <row r="1094" spans="1:26" ht="28.5" customHeight="1">
      <c r="A1094" s="71" t="s">
        <v>1546</v>
      </c>
      <c r="B1094" s="71"/>
      <c r="C1094" s="72" t="s">
        <v>41</v>
      </c>
      <c r="D1094" s="72"/>
      <c r="E1094" s="4" t="s">
        <v>371</v>
      </c>
      <c r="F1094" s="5">
        <v>79258400</v>
      </c>
      <c r="G1094" s="5">
        <v>0</v>
      </c>
      <c r="H1094" s="5">
        <v>0</v>
      </c>
      <c r="I1094" s="5">
        <v>0</v>
      </c>
      <c r="J1094" s="5">
        <v>0</v>
      </c>
      <c r="K1094" s="5">
        <v>79258400</v>
      </c>
      <c r="L1094" s="73">
        <v>4861100</v>
      </c>
      <c r="M1094" s="73"/>
      <c r="N1094" s="73">
        <v>0</v>
      </c>
      <c r="O1094" s="73"/>
      <c r="P1094" s="5">
        <v>4861100</v>
      </c>
      <c r="Q1094" s="5">
        <v>4861100</v>
      </c>
      <c r="R1094" s="74">
        <v>6.133230042493919</v>
      </c>
      <c r="S1094" s="74"/>
      <c r="T1094" s="5">
        <v>4861100</v>
      </c>
      <c r="U1094" s="5">
        <v>0</v>
      </c>
      <c r="V1094" s="5">
        <v>0</v>
      </c>
      <c r="W1094" s="5">
        <v>0</v>
      </c>
      <c r="X1094" s="5">
        <v>74397300</v>
      </c>
      <c r="Y1094" s="73">
        <v>4861100</v>
      </c>
      <c r="Z1094" s="73"/>
    </row>
    <row r="1095" spans="1:26" ht="28.5" customHeight="1">
      <c r="A1095" s="71" t="s">
        <v>1547</v>
      </c>
      <c r="B1095" s="71"/>
      <c r="C1095" s="72" t="s">
        <v>41</v>
      </c>
      <c r="D1095" s="72"/>
      <c r="E1095" s="4" t="s">
        <v>373</v>
      </c>
      <c r="F1095" s="5">
        <v>147448000</v>
      </c>
      <c r="G1095" s="5">
        <v>0</v>
      </c>
      <c r="H1095" s="5">
        <v>0</v>
      </c>
      <c r="I1095" s="5">
        <v>0</v>
      </c>
      <c r="J1095" s="5">
        <v>0</v>
      </c>
      <c r="K1095" s="5">
        <v>147448000</v>
      </c>
      <c r="L1095" s="73">
        <v>10383500</v>
      </c>
      <c r="M1095" s="73"/>
      <c r="N1095" s="73">
        <v>0</v>
      </c>
      <c r="O1095" s="73"/>
      <c r="P1095" s="5">
        <v>10383500</v>
      </c>
      <c r="Q1095" s="5">
        <v>10383500</v>
      </c>
      <c r="R1095" s="74">
        <v>7.042143670989095</v>
      </c>
      <c r="S1095" s="74"/>
      <c r="T1095" s="5">
        <v>10383500</v>
      </c>
      <c r="U1095" s="5">
        <v>0</v>
      </c>
      <c r="V1095" s="5">
        <v>0</v>
      </c>
      <c r="W1095" s="5">
        <v>0</v>
      </c>
      <c r="X1095" s="5">
        <v>137064500</v>
      </c>
      <c r="Y1095" s="73">
        <v>10383500</v>
      </c>
      <c r="Z1095" s="73"/>
    </row>
    <row r="1096" spans="1:26" ht="21" customHeight="1">
      <c r="A1096" s="71" t="s">
        <v>1548</v>
      </c>
      <c r="B1096" s="71"/>
      <c r="C1096" s="72" t="s">
        <v>41</v>
      </c>
      <c r="D1096" s="72"/>
      <c r="E1096" s="4" t="s">
        <v>377</v>
      </c>
      <c r="F1096" s="5">
        <v>21325500</v>
      </c>
      <c r="G1096" s="5">
        <v>0</v>
      </c>
      <c r="H1096" s="5">
        <v>0</v>
      </c>
      <c r="I1096" s="5">
        <v>0</v>
      </c>
      <c r="J1096" s="5">
        <v>0</v>
      </c>
      <c r="K1096" s="5">
        <v>21325500</v>
      </c>
      <c r="L1096" s="73">
        <v>423900</v>
      </c>
      <c r="M1096" s="73"/>
      <c r="N1096" s="73">
        <v>0</v>
      </c>
      <c r="O1096" s="73"/>
      <c r="P1096" s="5">
        <v>423900</v>
      </c>
      <c r="Q1096" s="5">
        <v>423900</v>
      </c>
      <c r="R1096" s="74">
        <v>1.9877611310403038</v>
      </c>
      <c r="S1096" s="74"/>
      <c r="T1096" s="5">
        <v>423900</v>
      </c>
      <c r="U1096" s="5">
        <v>0</v>
      </c>
      <c r="V1096" s="5">
        <v>423900</v>
      </c>
      <c r="W1096" s="5">
        <v>423900</v>
      </c>
      <c r="X1096" s="5">
        <v>20901600</v>
      </c>
      <c r="Y1096" s="73">
        <v>0</v>
      </c>
      <c r="Z1096" s="73"/>
    </row>
    <row r="1097" spans="1:26" ht="36.75" customHeight="1">
      <c r="A1097" s="71" t="s">
        <v>1549</v>
      </c>
      <c r="B1097" s="71"/>
      <c r="C1097" s="72" t="s">
        <v>41</v>
      </c>
      <c r="D1097" s="72"/>
      <c r="E1097" s="4" t="s">
        <v>379</v>
      </c>
      <c r="F1097" s="5">
        <v>208157000</v>
      </c>
      <c r="G1097" s="5">
        <v>0</v>
      </c>
      <c r="H1097" s="5">
        <v>0</v>
      </c>
      <c r="I1097" s="5">
        <v>0</v>
      </c>
      <c r="J1097" s="5">
        <v>0</v>
      </c>
      <c r="K1097" s="5">
        <v>208157000</v>
      </c>
      <c r="L1097" s="73">
        <v>13788500</v>
      </c>
      <c r="M1097" s="73"/>
      <c r="N1097" s="73">
        <v>0</v>
      </c>
      <c r="O1097" s="73"/>
      <c r="P1097" s="5">
        <v>13788500</v>
      </c>
      <c r="Q1097" s="5">
        <v>13788500</v>
      </c>
      <c r="R1097" s="74">
        <v>6.624086626921026</v>
      </c>
      <c r="S1097" s="74"/>
      <c r="T1097" s="5">
        <v>13788500</v>
      </c>
      <c r="U1097" s="5">
        <v>0</v>
      </c>
      <c r="V1097" s="5">
        <v>0</v>
      </c>
      <c r="W1097" s="5">
        <v>0</v>
      </c>
      <c r="X1097" s="5">
        <v>194368500</v>
      </c>
      <c r="Y1097" s="73">
        <v>13788500</v>
      </c>
      <c r="Z1097" s="73"/>
    </row>
    <row r="1098" spans="1:26" ht="36.75" customHeight="1">
      <c r="A1098" s="71" t="s">
        <v>1550</v>
      </c>
      <c r="B1098" s="71"/>
      <c r="C1098" s="72"/>
      <c r="D1098" s="72"/>
      <c r="E1098" s="4" t="s">
        <v>381</v>
      </c>
      <c r="F1098" s="5">
        <v>99116800</v>
      </c>
      <c r="G1098" s="5">
        <v>0</v>
      </c>
      <c r="H1098" s="5">
        <v>0</v>
      </c>
      <c r="I1098" s="5">
        <v>0</v>
      </c>
      <c r="J1098" s="5">
        <v>0</v>
      </c>
      <c r="K1098" s="5">
        <v>99116800</v>
      </c>
      <c r="L1098" s="73">
        <v>6082200</v>
      </c>
      <c r="M1098" s="73"/>
      <c r="N1098" s="73">
        <v>0</v>
      </c>
      <c r="O1098" s="73"/>
      <c r="P1098" s="5">
        <v>6082200</v>
      </c>
      <c r="Q1098" s="5">
        <v>6082200</v>
      </c>
      <c r="R1098" s="74">
        <v>6.13639665525925</v>
      </c>
      <c r="S1098" s="74"/>
      <c r="T1098" s="5">
        <v>6082200</v>
      </c>
      <c r="U1098" s="5">
        <v>0</v>
      </c>
      <c r="V1098" s="5">
        <v>0</v>
      </c>
      <c r="W1098" s="5">
        <v>0</v>
      </c>
      <c r="X1098" s="5">
        <v>93034600</v>
      </c>
      <c r="Y1098" s="73">
        <v>6082200</v>
      </c>
      <c r="Z1098" s="73"/>
    </row>
    <row r="1099" spans="1:26" ht="36.75" customHeight="1">
      <c r="A1099" s="71" t="s">
        <v>1551</v>
      </c>
      <c r="B1099" s="71"/>
      <c r="C1099" s="72"/>
      <c r="D1099" s="72"/>
      <c r="E1099" s="4" t="s">
        <v>381</v>
      </c>
      <c r="F1099" s="5">
        <v>69366900</v>
      </c>
      <c r="G1099" s="5">
        <v>0</v>
      </c>
      <c r="H1099" s="5">
        <v>0</v>
      </c>
      <c r="I1099" s="5">
        <v>0</v>
      </c>
      <c r="J1099" s="5">
        <v>0</v>
      </c>
      <c r="K1099" s="5">
        <v>69366900</v>
      </c>
      <c r="L1099" s="73">
        <v>4255700</v>
      </c>
      <c r="M1099" s="73"/>
      <c r="N1099" s="73">
        <v>0</v>
      </c>
      <c r="O1099" s="73"/>
      <c r="P1099" s="5">
        <v>4255700</v>
      </c>
      <c r="Q1099" s="5">
        <v>4255700</v>
      </c>
      <c r="R1099" s="74">
        <v>6.1350586518930506</v>
      </c>
      <c r="S1099" s="74"/>
      <c r="T1099" s="5">
        <v>4255700</v>
      </c>
      <c r="U1099" s="5">
        <v>0</v>
      </c>
      <c r="V1099" s="5">
        <v>0</v>
      </c>
      <c r="W1099" s="5">
        <v>0</v>
      </c>
      <c r="X1099" s="5">
        <v>65111200</v>
      </c>
      <c r="Y1099" s="73">
        <v>4255700</v>
      </c>
      <c r="Z1099" s="73"/>
    </row>
    <row r="1100" spans="1:26" ht="21" customHeight="1">
      <c r="A1100" s="71" t="s">
        <v>1552</v>
      </c>
      <c r="B1100" s="71"/>
      <c r="C1100" s="72" t="s">
        <v>41</v>
      </c>
      <c r="D1100" s="72"/>
      <c r="E1100" s="4" t="s">
        <v>384</v>
      </c>
      <c r="F1100" s="5">
        <v>59444200</v>
      </c>
      <c r="G1100" s="5">
        <v>0</v>
      </c>
      <c r="H1100" s="5">
        <v>0</v>
      </c>
      <c r="I1100" s="5">
        <v>0</v>
      </c>
      <c r="J1100" s="5">
        <v>0</v>
      </c>
      <c r="K1100" s="5">
        <v>59444200</v>
      </c>
      <c r="L1100" s="73">
        <v>3646100</v>
      </c>
      <c r="M1100" s="73"/>
      <c r="N1100" s="73">
        <v>0</v>
      </c>
      <c r="O1100" s="73"/>
      <c r="P1100" s="5">
        <v>3646100</v>
      </c>
      <c r="Q1100" s="5">
        <v>3646100</v>
      </c>
      <c r="R1100" s="74">
        <v>6.1336513907159995</v>
      </c>
      <c r="S1100" s="74"/>
      <c r="T1100" s="5">
        <v>3646100</v>
      </c>
      <c r="U1100" s="5">
        <v>0</v>
      </c>
      <c r="V1100" s="5">
        <v>0</v>
      </c>
      <c r="W1100" s="5">
        <v>0</v>
      </c>
      <c r="X1100" s="5">
        <v>55798100</v>
      </c>
      <c r="Y1100" s="73">
        <v>3646100</v>
      </c>
      <c r="Z1100" s="73"/>
    </row>
    <row r="1101" spans="1:26" ht="21" customHeight="1">
      <c r="A1101" s="71" t="s">
        <v>1553</v>
      </c>
      <c r="B1101" s="71"/>
      <c r="C1101" s="72" t="s">
        <v>41</v>
      </c>
      <c r="D1101" s="72"/>
      <c r="E1101" s="4" t="s">
        <v>386</v>
      </c>
      <c r="F1101" s="5">
        <v>9922700</v>
      </c>
      <c r="G1101" s="5">
        <v>0</v>
      </c>
      <c r="H1101" s="5">
        <v>0</v>
      </c>
      <c r="I1101" s="5">
        <v>0</v>
      </c>
      <c r="J1101" s="5">
        <v>0</v>
      </c>
      <c r="K1101" s="5">
        <v>9922700</v>
      </c>
      <c r="L1101" s="73">
        <v>609600</v>
      </c>
      <c r="M1101" s="73"/>
      <c r="N1101" s="73">
        <v>0</v>
      </c>
      <c r="O1101" s="73"/>
      <c r="P1101" s="5">
        <v>609600</v>
      </c>
      <c r="Q1101" s="5">
        <v>609600</v>
      </c>
      <c r="R1101" s="74">
        <v>6.143489171294104</v>
      </c>
      <c r="S1101" s="74"/>
      <c r="T1101" s="5">
        <v>609600</v>
      </c>
      <c r="U1101" s="5">
        <v>0</v>
      </c>
      <c r="V1101" s="5">
        <v>0</v>
      </c>
      <c r="W1101" s="5">
        <v>0</v>
      </c>
      <c r="X1101" s="5">
        <v>9313100</v>
      </c>
      <c r="Y1101" s="73">
        <v>609600</v>
      </c>
      <c r="Z1101" s="73"/>
    </row>
    <row r="1102" spans="1:26" ht="37.5" customHeight="1">
      <c r="A1102" s="71" t="s">
        <v>1554</v>
      </c>
      <c r="B1102" s="71"/>
      <c r="C1102" s="72"/>
      <c r="D1102" s="72"/>
      <c r="E1102" s="4" t="s">
        <v>388</v>
      </c>
      <c r="F1102" s="5">
        <v>29749900</v>
      </c>
      <c r="G1102" s="5">
        <v>0</v>
      </c>
      <c r="H1102" s="5">
        <v>0</v>
      </c>
      <c r="I1102" s="5">
        <v>0</v>
      </c>
      <c r="J1102" s="5">
        <v>0</v>
      </c>
      <c r="K1102" s="5">
        <v>29749900</v>
      </c>
      <c r="L1102" s="73">
        <v>1826500</v>
      </c>
      <c r="M1102" s="73"/>
      <c r="N1102" s="73">
        <v>0</v>
      </c>
      <c r="O1102" s="73"/>
      <c r="P1102" s="5">
        <v>1826500</v>
      </c>
      <c r="Q1102" s="5">
        <v>1826500</v>
      </c>
      <c r="R1102" s="74">
        <v>6.139516435349363</v>
      </c>
      <c r="S1102" s="74"/>
      <c r="T1102" s="5">
        <v>1826500</v>
      </c>
      <c r="U1102" s="5">
        <v>0</v>
      </c>
      <c r="V1102" s="5">
        <v>0</v>
      </c>
      <c r="W1102" s="5">
        <v>0</v>
      </c>
      <c r="X1102" s="5">
        <v>27923400</v>
      </c>
      <c r="Y1102" s="73">
        <v>1826500</v>
      </c>
      <c r="Z1102" s="73"/>
    </row>
    <row r="1103" spans="1:26" ht="27.75" customHeight="1">
      <c r="A1103" s="71" t="s">
        <v>1555</v>
      </c>
      <c r="B1103" s="71"/>
      <c r="C1103" s="72" t="s">
        <v>41</v>
      </c>
      <c r="D1103" s="72"/>
      <c r="E1103" s="4" t="s">
        <v>390</v>
      </c>
      <c r="F1103" s="5">
        <v>19827200</v>
      </c>
      <c r="G1103" s="5">
        <v>0</v>
      </c>
      <c r="H1103" s="5">
        <v>0</v>
      </c>
      <c r="I1103" s="5">
        <v>0</v>
      </c>
      <c r="J1103" s="5">
        <v>0</v>
      </c>
      <c r="K1103" s="5">
        <v>19827200</v>
      </c>
      <c r="L1103" s="73">
        <v>1216900</v>
      </c>
      <c r="M1103" s="73"/>
      <c r="N1103" s="73">
        <v>0</v>
      </c>
      <c r="O1103" s="73"/>
      <c r="P1103" s="5">
        <v>1216900</v>
      </c>
      <c r="Q1103" s="5">
        <v>1216900</v>
      </c>
      <c r="R1103" s="74">
        <v>6.137528244028405</v>
      </c>
      <c r="S1103" s="74"/>
      <c r="T1103" s="5">
        <v>1216900</v>
      </c>
      <c r="U1103" s="5">
        <v>0</v>
      </c>
      <c r="V1103" s="5">
        <v>0</v>
      </c>
      <c r="W1103" s="5">
        <v>0</v>
      </c>
      <c r="X1103" s="5">
        <v>18610300</v>
      </c>
      <c r="Y1103" s="73">
        <v>1216900</v>
      </c>
      <c r="Z1103" s="73"/>
    </row>
    <row r="1104" spans="1:26" ht="21" customHeight="1">
      <c r="A1104" s="71" t="s">
        <v>1556</v>
      </c>
      <c r="B1104" s="71"/>
      <c r="C1104" s="72" t="s">
        <v>41</v>
      </c>
      <c r="D1104" s="72"/>
      <c r="E1104" s="4" t="s">
        <v>392</v>
      </c>
      <c r="F1104" s="5">
        <v>9922700</v>
      </c>
      <c r="G1104" s="5">
        <v>0</v>
      </c>
      <c r="H1104" s="5">
        <v>0</v>
      </c>
      <c r="I1104" s="5">
        <v>0</v>
      </c>
      <c r="J1104" s="5">
        <v>0</v>
      </c>
      <c r="K1104" s="5">
        <v>9922700</v>
      </c>
      <c r="L1104" s="73">
        <v>609600</v>
      </c>
      <c r="M1104" s="73"/>
      <c r="N1104" s="73">
        <v>0</v>
      </c>
      <c r="O1104" s="73"/>
      <c r="P1104" s="5">
        <v>609600</v>
      </c>
      <c r="Q1104" s="5">
        <v>609600</v>
      </c>
      <c r="R1104" s="74">
        <v>6.143489171294104</v>
      </c>
      <c r="S1104" s="74"/>
      <c r="T1104" s="5">
        <v>609600</v>
      </c>
      <c r="U1104" s="5">
        <v>0</v>
      </c>
      <c r="V1104" s="5">
        <v>0</v>
      </c>
      <c r="W1104" s="5">
        <v>0</v>
      </c>
      <c r="X1104" s="5">
        <v>9313100</v>
      </c>
      <c r="Y1104" s="73">
        <v>609600</v>
      </c>
      <c r="Z1104" s="73"/>
    </row>
    <row r="1105" spans="1:26" ht="21.75" customHeight="1">
      <c r="A1105" s="71" t="s">
        <v>1557</v>
      </c>
      <c r="B1105" s="71"/>
      <c r="C1105" s="72"/>
      <c r="D1105" s="72"/>
      <c r="E1105" s="4" t="s">
        <v>179</v>
      </c>
      <c r="F1105" s="5">
        <v>215176422</v>
      </c>
      <c r="G1105" s="5">
        <v>0</v>
      </c>
      <c r="H1105" s="5">
        <v>0</v>
      </c>
      <c r="I1105" s="5">
        <v>0</v>
      </c>
      <c r="J1105" s="5">
        <v>0</v>
      </c>
      <c r="K1105" s="5">
        <v>215176422</v>
      </c>
      <c r="L1105" s="73">
        <v>88396562</v>
      </c>
      <c r="M1105" s="73"/>
      <c r="N1105" s="73">
        <v>0</v>
      </c>
      <c r="O1105" s="73"/>
      <c r="P1105" s="5">
        <v>88396562</v>
      </c>
      <c r="Q1105" s="5">
        <v>88396562</v>
      </c>
      <c r="R1105" s="74">
        <v>41.080970293297284</v>
      </c>
      <c r="S1105" s="74"/>
      <c r="T1105" s="5">
        <v>8413778</v>
      </c>
      <c r="U1105" s="5">
        <v>0</v>
      </c>
      <c r="V1105" s="5">
        <v>8413778</v>
      </c>
      <c r="W1105" s="5">
        <v>8413778</v>
      </c>
      <c r="X1105" s="5">
        <v>126779860</v>
      </c>
      <c r="Y1105" s="73">
        <v>0</v>
      </c>
      <c r="Z1105" s="73"/>
    </row>
    <row r="1106" spans="1:26" ht="21" customHeight="1">
      <c r="A1106" s="71" t="s">
        <v>1558</v>
      </c>
      <c r="B1106" s="71"/>
      <c r="C1106" s="72"/>
      <c r="D1106" s="72"/>
      <c r="E1106" s="4" t="s">
        <v>182</v>
      </c>
      <c r="F1106" s="5">
        <v>215176422</v>
      </c>
      <c r="G1106" s="5">
        <v>0</v>
      </c>
      <c r="H1106" s="5">
        <v>0</v>
      </c>
      <c r="I1106" s="5">
        <v>0</v>
      </c>
      <c r="J1106" s="5">
        <v>0</v>
      </c>
      <c r="K1106" s="5">
        <v>215176422</v>
      </c>
      <c r="L1106" s="73">
        <v>88396562</v>
      </c>
      <c r="M1106" s="73"/>
      <c r="N1106" s="73">
        <v>0</v>
      </c>
      <c r="O1106" s="73"/>
      <c r="P1106" s="5">
        <v>88396562</v>
      </c>
      <c r="Q1106" s="5">
        <v>88396562</v>
      </c>
      <c r="R1106" s="74">
        <v>41.080970293297284</v>
      </c>
      <c r="S1106" s="74"/>
      <c r="T1106" s="5">
        <v>8413778</v>
      </c>
      <c r="U1106" s="5">
        <v>0</v>
      </c>
      <c r="V1106" s="5">
        <v>8413778</v>
      </c>
      <c r="W1106" s="5">
        <v>8413778</v>
      </c>
      <c r="X1106" s="5">
        <v>126779860</v>
      </c>
      <c r="Y1106" s="73">
        <v>0</v>
      </c>
      <c r="Z1106" s="73"/>
    </row>
    <row r="1107" spans="1:26" ht="27.75" customHeight="1">
      <c r="A1107" s="71" t="s">
        <v>1559</v>
      </c>
      <c r="B1107" s="71"/>
      <c r="C1107" s="72"/>
      <c r="D1107" s="72"/>
      <c r="E1107" s="4" t="s">
        <v>434</v>
      </c>
      <c r="F1107" s="5">
        <v>215176422</v>
      </c>
      <c r="G1107" s="5">
        <v>0</v>
      </c>
      <c r="H1107" s="5">
        <v>0</v>
      </c>
      <c r="I1107" s="5">
        <v>0</v>
      </c>
      <c r="J1107" s="5">
        <v>0</v>
      </c>
      <c r="K1107" s="5">
        <v>215176422</v>
      </c>
      <c r="L1107" s="73">
        <v>88396562</v>
      </c>
      <c r="M1107" s="73"/>
      <c r="N1107" s="73">
        <v>0</v>
      </c>
      <c r="O1107" s="73"/>
      <c r="P1107" s="5">
        <v>88396562</v>
      </c>
      <c r="Q1107" s="5">
        <v>88396562</v>
      </c>
      <c r="R1107" s="74">
        <v>41.080970293297284</v>
      </c>
      <c r="S1107" s="74"/>
      <c r="T1107" s="5">
        <v>8413778</v>
      </c>
      <c r="U1107" s="5">
        <v>0</v>
      </c>
      <c r="V1107" s="5">
        <v>8413778</v>
      </c>
      <c r="W1107" s="5">
        <v>8413778</v>
      </c>
      <c r="X1107" s="5">
        <v>126779860</v>
      </c>
      <c r="Y1107" s="73">
        <v>0</v>
      </c>
      <c r="Z1107" s="73"/>
    </row>
    <row r="1108" spans="1:26" ht="21.75" customHeight="1">
      <c r="A1108" s="71" t="s">
        <v>1560</v>
      </c>
      <c r="B1108" s="71"/>
      <c r="C1108" s="72" t="s">
        <v>41</v>
      </c>
      <c r="D1108" s="72"/>
      <c r="E1108" s="4" t="s">
        <v>450</v>
      </c>
      <c r="F1108" s="5">
        <v>66666684</v>
      </c>
      <c r="G1108" s="5">
        <v>0</v>
      </c>
      <c r="H1108" s="5">
        <v>0</v>
      </c>
      <c r="I1108" s="5">
        <v>0</v>
      </c>
      <c r="J1108" s="5">
        <v>0</v>
      </c>
      <c r="K1108" s="5">
        <v>66666684</v>
      </c>
      <c r="L1108" s="73">
        <v>0</v>
      </c>
      <c r="M1108" s="73"/>
      <c r="N1108" s="73">
        <v>0</v>
      </c>
      <c r="O1108" s="73"/>
      <c r="P1108" s="5">
        <v>0</v>
      </c>
      <c r="Q1108" s="5">
        <v>0</v>
      </c>
      <c r="R1108" s="74">
        <v>0</v>
      </c>
      <c r="S1108" s="74"/>
      <c r="T1108" s="5">
        <v>0</v>
      </c>
      <c r="U1108" s="5">
        <v>0</v>
      </c>
      <c r="V1108" s="5">
        <v>0</v>
      </c>
      <c r="W1108" s="5">
        <v>0</v>
      </c>
      <c r="X1108" s="5">
        <v>66666684</v>
      </c>
      <c r="Y1108" s="73">
        <v>0</v>
      </c>
      <c r="Z1108" s="73"/>
    </row>
    <row r="1109" spans="1:26" ht="21" customHeight="1">
      <c r="A1109" s="71" t="s">
        <v>1561</v>
      </c>
      <c r="B1109" s="71"/>
      <c r="C1109" s="72" t="s">
        <v>41</v>
      </c>
      <c r="D1109" s="72"/>
      <c r="E1109" s="4" t="s">
        <v>452</v>
      </c>
      <c r="F1109" s="5">
        <v>132949189</v>
      </c>
      <c r="G1109" s="5">
        <v>0</v>
      </c>
      <c r="H1109" s="5">
        <v>0</v>
      </c>
      <c r="I1109" s="5">
        <v>0</v>
      </c>
      <c r="J1109" s="5">
        <v>0</v>
      </c>
      <c r="K1109" s="5">
        <v>132949189</v>
      </c>
      <c r="L1109" s="73">
        <v>79982784</v>
      </c>
      <c r="M1109" s="73"/>
      <c r="N1109" s="73">
        <v>0</v>
      </c>
      <c r="O1109" s="73"/>
      <c r="P1109" s="5">
        <v>79982784</v>
      </c>
      <c r="Q1109" s="5">
        <v>79982784</v>
      </c>
      <c r="R1109" s="74">
        <v>60.160415119192635</v>
      </c>
      <c r="S1109" s="74"/>
      <c r="T1109" s="5">
        <v>0</v>
      </c>
      <c r="U1109" s="5">
        <v>0</v>
      </c>
      <c r="V1109" s="5">
        <v>0</v>
      </c>
      <c r="W1109" s="5">
        <v>0</v>
      </c>
      <c r="X1109" s="5">
        <v>52966405</v>
      </c>
      <c r="Y1109" s="73">
        <v>0</v>
      </c>
      <c r="Z1109" s="73"/>
    </row>
    <row r="1110" spans="1:26" ht="21" customHeight="1">
      <c r="A1110" s="71" t="s">
        <v>1562</v>
      </c>
      <c r="B1110" s="71"/>
      <c r="C1110" s="72" t="s">
        <v>41</v>
      </c>
      <c r="D1110" s="72"/>
      <c r="E1110" s="4" t="s">
        <v>454</v>
      </c>
      <c r="F1110" s="5">
        <v>15560549</v>
      </c>
      <c r="G1110" s="5">
        <v>0</v>
      </c>
      <c r="H1110" s="5">
        <v>0</v>
      </c>
      <c r="I1110" s="5">
        <v>0</v>
      </c>
      <c r="J1110" s="5">
        <v>0</v>
      </c>
      <c r="K1110" s="5">
        <v>15560549</v>
      </c>
      <c r="L1110" s="73">
        <v>8413778</v>
      </c>
      <c r="M1110" s="73"/>
      <c r="N1110" s="73">
        <v>0</v>
      </c>
      <c r="O1110" s="73"/>
      <c r="P1110" s="5">
        <v>8413778</v>
      </c>
      <c r="Q1110" s="5">
        <v>8413778</v>
      </c>
      <c r="R1110" s="74">
        <v>54.071215610708855</v>
      </c>
      <c r="S1110" s="74"/>
      <c r="T1110" s="5">
        <v>8413778</v>
      </c>
      <c r="U1110" s="5">
        <v>0</v>
      </c>
      <c r="V1110" s="5">
        <v>8413778</v>
      </c>
      <c r="W1110" s="5">
        <v>8413778</v>
      </c>
      <c r="X1110" s="5">
        <v>7146771</v>
      </c>
      <c r="Y1110" s="73">
        <v>0</v>
      </c>
      <c r="Z1110" s="73"/>
    </row>
    <row r="1111" spans="1:26" ht="21" customHeight="1">
      <c r="A1111" s="71" t="s">
        <v>1563</v>
      </c>
      <c r="B1111" s="71"/>
      <c r="C1111" s="72"/>
      <c r="D1111" s="72"/>
      <c r="E1111" s="4" t="s">
        <v>90</v>
      </c>
      <c r="F1111" s="5">
        <v>59433295049</v>
      </c>
      <c r="G1111" s="5">
        <v>4009713180</v>
      </c>
      <c r="H1111" s="5">
        <v>1067539934</v>
      </c>
      <c r="I1111" s="5">
        <v>0</v>
      </c>
      <c r="J1111" s="5">
        <v>0</v>
      </c>
      <c r="K1111" s="5">
        <v>62375468295</v>
      </c>
      <c r="L1111" s="73">
        <v>48717902691</v>
      </c>
      <c r="M1111" s="73"/>
      <c r="N1111" s="73">
        <v>0</v>
      </c>
      <c r="O1111" s="73"/>
      <c r="P1111" s="5">
        <v>1785884588</v>
      </c>
      <c r="Q1111" s="5">
        <v>1785884588</v>
      </c>
      <c r="R1111" s="74">
        <v>2.8631201284995496</v>
      </c>
      <c r="S1111" s="74"/>
      <c r="T1111" s="5">
        <v>0</v>
      </c>
      <c r="U1111" s="5">
        <v>0</v>
      </c>
      <c r="V1111" s="5">
        <v>0</v>
      </c>
      <c r="W1111" s="5">
        <v>0</v>
      </c>
      <c r="X1111" s="5">
        <v>13657565604</v>
      </c>
      <c r="Y1111" s="73">
        <v>0</v>
      </c>
      <c r="Z1111" s="73"/>
    </row>
    <row r="1112" spans="1:26" ht="54" customHeight="1">
      <c r="A1112" s="71" t="s">
        <v>1564</v>
      </c>
      <c r="B1112" s="71"/>
      <c r="C1112" s="72"/>
      <c r="D1112" s="72"/>
      <c r="E1112" s="4" t="s">
        <v>509</v>
      </c>
      <c r="F1112" s="5">
        <v>59433295049</v>
      </c>
      <c r="G1112" s="5">
        <v>4009713180</v>
      </c>
      <c r="H1112" s="5">
        <v>1067539934</v>
      </c>
      <c r="I1112" s="5">
        <v>0</v>
      </c>
      <c r="J1112" s="5">
        <v>0</v>
      </c>
      <c r="K1112" s="5">
        <v>62375468295</v>
      </c>
      <c r="L1112" s="73">
        <v>48717902691</v>
      </c>
      <c r="M1112" s="73"/>
      <c r="N1112" s="73">
        <v>0</v>
      </c>
      <c r="O1112" s="73"/>
      <c r="P1112" s="5">
        <v>1785884588</v>
      </c>
      <c r="Q1112" s="5">
        <v>1785884588</v>
      </c>
      <c r="R1112" s="74">
        <v>2.8631201284995496</v>
      </c>
      <c r="S1112" s="74"/>
      <c r="T1112" s="5">
        <v>0</v>
      </c>
      <c r="U1112" s="5">
        <v>0</v>
      </c>
      <c r="V1112" s="5">
        <v>0</v>
      </c>
      <c r="W1112" s="5">
        <v>0</v>
      </c>
      <c r="X1112" s="5">
        <v>13657565604</v>
      </c>
      <c r="Y1112" s="73">
        <v>0</v>
      </c>
      <c r="Z1112" s="73"/>
    </row>
    <row r="1113" spans="1:26" ht="21" customHeight="1">
      <c r="A1113" s="71" t="s">
        <v>1565</v>
      </c>
      <c r="B1113" s="71"/>
      <c r="C1113" s="72"/>
      <c r="D1113" s="72"/>
      <c r="E1113" s="4" t="s">
        <v>1566</v>
      </c>
      <c r="F1113" s="5">
        <v>59433295049</v>
      </c>
      <c r="G1113" s="5">
        <v>4009713180</v>
      </c>
      <c r="H1113" s="5">
        <v>1067539934</v>
      </c>
      <c r="I1113" s="5">
        <v>0</v>
      </c>
      <c r="J1113" s="5">
        <v>0</v>
      </c>
      <c r="K1113" s="5">
        <v>62375468295</v>
      </c>
      <c r="L1113" s="73">
        <v>48717902691</v>
      </c>
      <c r="M1113" s="73"/>
      <c r="N1113" s="73">
        <v>0</v>
      </c>
      <c r="O1113" s="73"/>
      <c r="P1113" s="5">
        <v>1785884588</v>
      </c>
      <c r="Q1113" s="5">
        <v>1785884588</v>
      </c>
      <c r="R1113" s="74">
        <v>2.8631201284995496</v>
      </c>
      <c r="S1113" s="74"/>
      <c r="T1113" s="5">
        <v>0</v>
      </c>
      <c r="U1113" s="5">
        <v>0</v>
      </c>
      <c r="V1113" s="5">
        <v>0</v>
      </c>
      <c r="W1113" s="5">
        <v>0</v>
      </c>
      <c r="X1113" s="5">
        <v>13657565604</v>
      </c>
      <c r="Y1113" s="73">
        <v>0</v>
      </c>
      <c r="Z1113" s="73"/>
    </row>
    <row r="1114" spans="1:26" ht="21" customHeight="1">
      <c r="A1114" s="71" t="s">
        <v>1567</v>
      </c>
      <c r="B1114" s="71"/>
      <c r="C1114" s="72"/>
      <c r="D1114" s="72"/>
      <c r="E1114" s="4" t="s">
        <v>1568</v>
      </c>
      <c r="F1114" s="5">
        <v>11018708615</v>
      </c>
      <c r="G1114" s="5">
        <v>0</v>
      </c>
      <c r="H1114" s="5">
        <v>0</v>
      </c>
      <c r="I1114" s="5">
        <v>0</v>
      </c>
      <c r="J1114" s="5">
        <v>0</v>
      </c>
      <c r="K1114" s="5">
        <v>11018708615</v>
      </c>
      <c r="L1114" s="73">
        <v>606458004</v>
      </c>
      <c r="M1114" s="73"/>
      <c r="N1114" s="73">
        <v>0</v>
      </c>
      <c r="O1114" s="73"/>
      <c r="P1114" s="5">
        <v>606458004</v>
      </c>
      <c r="Q1114" s="5">
        <v>606458004</v>
      </c>
      <c r="R1114" s="74">
        <v>5.503893652060242</v>
      </c>
      <c r="S1114" s="74"/>
      <c r="T1114" s="5">
        <v>0</v>
      </c>
      <c r="U1114" s="5">
        <v>0</v>
      </c>
      <c r="V1114" s="5">
        <v>0</v>
      </c>
      <c r="W1114" s="5">
        <v>0</v>
      </c>
      <c r="X1114" s="5">
        <v>10412250611</v>
      </c>
      <c r="Y1114" s="73">
        <v>0</v>
      </c>
      <c r="Z1114" s="73"/>
    </row>
    <row r="1115" spans="1:26" ht="21" customHeight="1">
      <c r="A1115" s="71" t="s">
        <v>1569</v>
      </c>
      <c r="B1115" s="71"/>
      <c r="C1115" s="72"/>
      <c r="D1115" s="72"/>
      <c r="E1115" s="4" t="s">
        <v>1570</v>
      </c>
      <c r="F1115" s="5">
        <v>898983165</v>
      </c>
      <c r="G1115" s="5">
        <v>0</v>
      </c>
      <c r="H1115" s="5">
        <v>0</v>
      </c>
      <c r="I1115" s="5">
        <v>0</v>
      </c>
      <c r="J1115" s="5">
        <v>0</v>
      </c>
      <c r="K1115" s="5">
        <v>898983165</v>
      </c>
      <c r="L1115" s="73">
        <v>0</v>
      </c>
      <c r="M1115" s="73"/>
      <c r="N1115" s="73">
        <v>0</v>
      </c>
      <c r="O1115" s="73"/>
      <c r="P1115" s="5">
        <v>0</v>
      </c>
      <c r="Q1115" s="5">
        <v>0</v>
      </c>
      <c r="R1115" s="74">
        <v>0</v>
      </c>
      <c r="S1115" s="74"/>
      <c r="T1115" s="5">
        <v>0</v>
      </c>
      <c r="U1115" s="5">
        <v>0</v>
      </c>
      <c r="V1115" s="5">
        <v>0</v>
      </c>
      <c r="W1115" s="5">
        <v>0</v>
      </c>
      <c r="X1115" s="5">
        <v>898983165</v>
      </c>
      <c r="Y1115" s="73">
        <v>0</v>
      </c>
      <c r="Z1115" s="73"/>
    </row>
    <row r="1116" spans="1:26" ht="78.75" customHeight="1">
      <c r="A1116" s="71" t="s">
        <v>1571</v>
      </c>
      <c r="B1116" s="71"/>
      <c r="C1116" s="72" t="s">
        <v>100</v>
      </c>
      <c r="D1116" s="72"/>
      <c r="E1116" s="4" t="s">
        <v>1572</v>
      </c>
      <c r="F1116" s="5">
        <v>167591832</v>
      </c>
      <c r="G1116" s="5">
        <v>0</v>
      </c>
      <c r="H1116" s="5">
        <v>0</v>
      </c>
      <c r="I1116" s="5">
        <v>0</v>
      </c>
      <c r="J1116" s="5">
        <v>0</v>
      </c>
      <c r="K1116" s="5">
        <v>167591832</v>
      </c>
      <c r="L1116" s="73">
        <v>0</v>
      </c>
      <c r="M1116" s="73"/>
      <c r="N1116" s="73">
        <v>0</v>
      </c>
      <c r="O1116" s="73"/>
      <c r="P1116" s="5">
        <v>0</v>
      </c>
      <c r="Q1116" s="5">
        <v>0</v>
      </c>
      <c r="R1116" s="74">
        <v>0</v>
      </c>
      <c r="S1116" s="74"/>
      <c r="T1116" s="5">
        <v>0</v>
      </c>
      <c r="U1116" s="5">
        <v>0</v>
      </c>
      <c r="V1116" s="5">
        <v>0</v>
      </c>
      <c r="W1116" s="5">
        <v>0</v>
      </c>
      <c r="X1116" s="5">
        <v>167591832</v>
      </c>
      <c r="Y1116" s="73">
        <v>0</v>
      </c>
      <c r="Z1116" s="73"/>
    </row>
    <row r="1117" spans="1:26" ht="87.75" customHeight="1">
      <c r="A1117" s="71" t="s">
        <v>1573</v>
      </c>
      <c r="B1117" s="71"/>
      <c r="C1117" s="72" t="s">
        <v>100</v>
      </c>
      <c r="D1117" s="72"/>
      <c r="E1117" s="4" t="s">
        <v>1574</v>
      </c>
      <c r="F1117" s="5">
        <v>731391333</v>
      </c>
      <c r="G1117" s="5">
        <v>0</v>
      </c>
      <c r="H1117" s="5">
        <v>0</v>
      </c>
      <c r="I1117" s="5">
        <v>0</v>
      </c>
      <c r="J1117" s="5">
        <v>0</v>
      </c>
      <c r="K1117" s="5">
        <v>731391333</v>
      </c>
      <c r="L1117" s="73">
        <v>0</v>
      </c>
      <c r="M1117" s="73"/>
      <c r="N1117" s="73">
        <v>0</v>
      </c>
      <c r="O1117" s="73"/>
      <c r="P1117" s="5">
        <v>0</v>
      </c>
      <c r="Q1117" s="5">
        <v>0</v>
      </c>
      <c r="R1117" s="74">
        <v>0</v>
      </c>
      <c r="S1117" s="74"/>
      <c r="T1117" s="5">
        <v>0</v>
      </c>
      <c r="U1117" s="5">
        <v>0</v>
      </c>
      <c r="V1117" s="5">
        <v>0</v>
      </c>
      <c r="W1117" s="5">
        <v>0</v>
      </c>
      <c r="X1117" s="5">
        <v>731391333</v>
      </c>
      <c r="Y1117" s="73">
        <v>0</v>
      </c>
      <c r="Z1117" s="73"/>
    </row>
    <row r="1118" spans="1:26" ht="28.5" customHeight="1">
      <c r="A1118" s="71" t="s">
        <v>1575</v>
      </c>
      <c r="B1118" s="71"/>
      <c r="C1118" s="72"/>
      <c r="D1118" s="72"/>
      <c r="E1118" s="4" t="s">
        <v>1576</v>
      </c>
      <c r="F1118" s="5">
        <v>543230000</v>
      </c>
      <c r="G1118" s="5">
        <v>0</v>
      </c>
      <c r="H1118" s="5">
        <v>0</v>
      </c>
      <c r="I1118" s="5">
        <v>0</v>
      </c>
      <c r="J1118" s="5">
        <v>0</v>
      </c>
      <c r="K1118" s="5">
        <v>543230000</v>
      </c>
      <c r="L1118" s="73">
        <v>0</v>
      </c>
      <c r="M1118" s="73"/>
      <c r="N1118" s="73">
        <v>0</v>
      </c>
      <c r="O1118" s="73"/>
      <c r="P1118" s="5">
        <v>0</v>
      </c>
      <c r="Q1118" s="5">
        <v>0</v>
      </c>
      <c r="R1118" s="74">
        <v>0</v>
      </c>
      <c r="S1118" s="74"/>
      <c r="T1118" s="5">
        <v>0</v>
      </c>
      <c r="U1118" s="5">
        <v>0</v>
      </c>
      <c r="V1118" s="5">
        <v>0</v>
      </c>
      <c r="W1118" s="5">
        <v>0</v>
      </c>
      <c r="X1118" s="5">
        <v>543230000</v>
      </c>
      <c r="Y1118" s="73">
        <v>0</v>
      </c>
      <c r="Z1118" s="73"/>
    </row>
    <row r="1119" spans="1:26" ht="70.5" customHeight="1">
      <c r="A1119" s="71" t="s">
        <v>1577</v>
      </c>
      <c r="B1119" s="71"/>
      <c r="C1119" s="72" t="s">
        <v>100</v>
      </c>
      <c r="D1119" s="72"/>
      <c r="E1119" s="4" t="s">
        <v>1578</v>
      </c>
      <c r="F1119" s="5">
        <v>146611650</v>
      </c>
      <c r="G1119" s="5">
        <v>0</v>
      </c>
      <c r="H1119" s="5">
        <v>0</v>
      </c>
      <c r="I1119" s="5">
        <v>0</v>
      </c>
      <c r="J1119" s="5">
        <v>0</v>
      </c>
      <c r="K1119" s="5">
        <v>146611650</v>
      </c>
      <c r="L1119" s="73">
        <v>0</v>
      </c>
      <c r="M1119" s="73"/>
      <c r="N1119" s="73">
        <v>0</v>
      </c>
      <c r="O1119" s="73"/>
      <c r="P1119" s="5">
        <v>0</v>
      </c>
      <c r="Q1119" s="5">
        <v>0</v>
      </c>
      <c r="R1119" s="74">
        <v>0</v>
      </c>
      <c r="S1119" s="74"/>
      <c r="T1119" s="5">
        <v>0</v>
      </c>
      <c r="U1119" s="5">
        <v>0</v>
      </c>
      <c r="V1119" s="5">
        <v>0</v>
      </c>
      <c r="W1119" s="5">
        <v>0</v>
      </c>
      <c r="X1119" s="5">
        <v>146611650</v>
      </c>
      <c r="Y1119" s="73">
        <v>0</v>
      </c>
      <c r="Z1119" s="73"/>
    </row>
    <row r="1120" spans="1:26" ht="70.5" customHeight="1">
      <c r="A1120" s="71" t="s">
        <v>1579</v>
      </c>
      <c r="B1120" s="71"/>
      <c r="C1120" s="72" t="s">
        <v>100</v>
      </c>
      <c r="D1120" s="72"/>
      <c r="E1120" s="4" t="s">
        <v>1580</v>
      </c>
      <c r="F1120" s="5">
        <v>13230000</v>
      </c>
      <c r="G1120" s="5">
        <v>0</v>
      </c>
      <c r="H1120" s="5">
        <v>0</v>
      </c>
      <c r="I1120" s="5">
        <v>0</v>
      </c>
      <c r="J1120" s="5">
        <v>0</v>
      </c>
      <c r="K1120" s="5">
        <v>13230000</v>
      </c>
      <c r="L1120" s="73">
        <v>0</v>
      </c>
      <c r="M1120" s="73"/>
      <c r="N1120" s="73">
        <v>0</v>
      </c>
      <c r="O1120" s="73"/>
      <c r="P1120" s="5">
        <v>0</v>
      </c>
      <c r="Q1120" s="5">
        <v>0</v>
      </c>
      <c r="R1120" s="74">
        <v>0</v>
      </c>
      <c r="S1120" s="74"/>
      <c r="T1120" s="5">
        <v>0</v>
      </c>
      <c r="U1120" s="5">
        <v>0</v>
      </c>
      <c r="V1120" s="5">
        <v>0</v>
      </c>
      <c r="W1120" s="5">
        <v>0</v>
      </c>
      <c r="X1120" s="5">
        <v>13230000</v>
      </c>
      <c r="Y1120" s="73">
        <v>0</v>
      </c>
      <c r="Z1120" s="73"/>
    </row>
    <row r="1121" spans="1:26" ht="70.5" customHeight="1">
      <c r="A1121" s="71" t="s">
        <v>1581</v>
      </c>
      <c r="B1121" s="71"/>
      <c r="C1121" s="72" t="s">
        <v>100</v>
      </c>
      <c r="D1121" s="72"/>
      <c r="E1121" s="4" t="s">
        <v>1582</v>
      </c>
      <c r="F1121" s="5">
        <v>303388350</v>
      </c>
      <c r="G1121" s="5">
        <v>0</v>
      </c>
      <c r="H1121" s="5">
        <v>0</v>
      </c>
      <c r="I1121" s="5">
        <v>0</v>
      </c>
      <c r="J1121" s="5">
        <v>0</v>
      </c>
      <c r="K1121" s="5">
        <v>303388350</v>
      </c>
      <c r="L1121" s="73">
        <v>0</v>
      </c>
      <c r="M1121" s="73"/>
      <c r="N1121" s="73">
        <v>0</v>
      </c>
      <c r="O1121" s="73"/>
      <c r="P1121" s="5">
        <v>0</v>
      </c>
      <c r="Q1121" s="5">
        <v>0</v>
      </c>
      <c r="R1121" s="74">
        <v>0</v>
      </c>
      <c r="S1121" s="74"/>
      <c r="T1121" s="5">
        <v>0</v>
      </c>
      <c r="U1121" s="5">
        <v>0</v>
      </c>
      <c r="V1121" s="5">
        <v>0</v>
      </c>
      <c r="W1121" s="5">
        <v>0</v>
      </c>
      <c r="X1121" s="5">
        <v>303388350</v>
      </c>
      <c r="Y1121" s="73">
        <v>0</v>
      </c>
      <c r="Z1121" s="73"/>
    </row>
    <row r="1122" spans="1:26" ht="62.25" customHeight="1">
      <c r="A1122" s="71" t="s">
        <v>1583</v>
      </c>
      <c r="B1122" s="71"/>
      <c r="C1122" s="72" t="s">
        <v>100</v>
      </c>
      <c r="D1122" s="72"/>
      <c r="E1122" s="4" t="s">
        <v>1584</v>
      </c>
      <c r="F1122" s="5">
        <v>80000000</v>
      </c>
      <c r="G1122" s="5">
        <v>0</v>
      </c>
      <c r="H1122" s="5">
        <v>0</v>
      </c>
      <c r="I1122" s="5">
        <v>0</v>
      </c>
      <c r="J1122" s="5">
        <v>0</v>
      </c>
      <c r="K1122" s="5">
        <v>80000000</v>
      </c>
      <c r="L1122" s="73">
        <v>0</v>
      </c>
      <c r="M1122" s="73"/>
      <c r="N1122" s="73">
        <v>0</v>
      </c>
      <c r="O1122" s="73"/>
      <c r="P1122" s="5">
        <v>0</v>
      </c>
      <c r="Q1122" s="5">
        <v>0</v>
      </c>
      <c r="R1122" s="74">
        <v>0</v>
      </c>
      <c r="S1122" s="74"/>
      <c r="T1122" s="5">
        <v>0</v>
      </c>
      <c r="U1122" s="5">
        <v>0</v>
      </c>
      <c r="V1122" s="5">
        <v>0</v>
      </c>
      <c r="W1122" s="5">
        <v>0</v>
      </c>
      <c r="X1122" s="5">
        <v>80000000</v>
      </c>
      <c r="Y1122" s="73">
        <v>0</v>
      </c>
      <c r="Z1122" s="73"/>
    </row>
    <row r="1123" spans="1:26" ht="21" customHeight="1">
      <c r="A1123" s="71" t="s">
        <v>1585</v>
      </c>
      <c r="B1123" s="71"/>
      <c r="C1123" s="72"/>
      <c r="D1123" s="72"/>
      <c r="E1123" s="4" t="s">
        <v>1586</v>
      </c>
      <c r="F1123" s="5">
        <v>2790507830</v>
      </c>
      <c r="G1123" s="5">
        <v>0</v>
      </c>
      <c r="H1123" s="5">
        <v>0</v>
      </c>
      <c r="I1123" s="5">
        <v>0</v>
      </c>
      <c r="J1123" s="5">
        <v>0</v>
      </c>
      <c r="K1123" s="5">
        <v>2790507830</v>
      </c>
      <c r="L1123" s="73">
        <v>0</v>
      </c>
      <c r="M1123" s="73"/>
      <c r="N1123" s="73">
        <v>0</v>
      </c>
      <c r="O1123" s="73"/>
      <c r="P1123" s="5">
        <v>0</v>
      </c>
      <c r="Q1123" s="5">
        <v>0</v>
      </c>
      <c r="R1123" s="74">
        <v>0</v>
      </c>
      <c r="S1123" s="74"/>
      <c r="T1123" s="5">
        <v>0</v>
      </c>
      <c r="U1123" s="5">
        <v>0</v>
      </c>
      <c r="V1123" s="5">
        <v>0</v>
      </c>
      <c r="W1123" s="5">
        <v>0</v>
      </c>
      <c r="X1123" s="5">
        <v>2790507830</v>
      </c>
      <c r="Y1123" s="73">
        <v>0</v>
      </c>
      <c r="Z1123" s="73"/>
    </row>
    <row r="1124" spans="1:26" ht="45" customHeight="1">
      <c r="A1124" s="71" t="s">
        <v>1587</v>
      </c>
      <c r="B1124" s="71"/>
      <c r="C1124" s="72" t="s">
        <v>100</v>
      </c>
      <c r="D1124" s="72"/>
      <c r="E1124" s="4" t="s">
        <v>1588</v>
      </c>
      <c r="F1124" s="5">
        <v>2373170895</v>
      </c>
      <c r="G1124" s="5">
        <v>0</v>
      </c>
      <c r="H1124" s="5">
        <v>0</v>
      </c>
      <c r="I1124" s="5">
        <v>0</v>
      </c>
      <c r="J1124" s="5">
        <v>0</v>
      </c>
      <c r="K1124" s="5">
        <v>2373170895</v>
      </c>
      <c r="L1124" s="73">
        <v>0</v>
      </c>
      <c r="M1124" s="73"/>
      <c r="N1124" s="73">
        <v>0</v>
      </c>
      <c r="O1124" s="73"/>
      <c r="P1124" s="5">
        <v>0</v>
      </c>
      <c r="Q1124" s="5">
        <v>0</v>
      </c>
      <c r="R1124" s="74">
        <v>0</v>
      </c>
      <c r="S1124" s="74"/>
      <c r="T1124" s="5">
        <v>0</v>
      </c>
      <c r="U1124" s="5">
        <v>0</v>
      </c>
      <c r="V1124" s="5">
        <v>0</v>
      </c>
      <c r="W1124" s="5">
        <v>0</v>
      </c>
      <c r="X1124" s="5">
        <v>2373170895</v>
      </c>
      <c r="Y1124" s="73">
        <v>0</v>
      </c>
      <c r="Z1124" s="73"/>
    </row>
    <row r="1125" spans="1:26" ht="45.75" customHeight="1">
      <c r="A1125" s="71" t="s">
        <v>1589</v>
      </c>
      <c r="B1125" s="71"/>
      <c r="C1125" s="72" t="s">
        <v>100</v>
      </c>
      <c r="D1125" s="72"/>
      <c r="E1125" s="4" t="s">
        <v>1590</v>
      </c>
      <c r="F1125" s="5">
        <v>286880357</v>
      </c>
      <c r="G1125" s="5">
        <v>0</v>
      </c>
      <c r="H1125" s="5">
        <v>0</v>
      </c>
      <c r="I1125" s="5">
        <v>0</v>
      </c>
      <c r="J1125" s="5">
        <v>0</v>
      </c>
      <c r="K1125" s="5">
        <v>286880357</v>
      </c>
      <c r="L1125" s="73">
        <v>0</v>
      </c>
      <c r="M1125" s="73"/>
      <c r="N1125" s="73">
        <v>0</v>
      </c>
      <c r="O1125" s="73"/>
      <c r="P1125" s="5">
        <v>0</v>
      </c>
      <c r="Q1125" s="5">
        <v>0</v>
      </c>
      <c r="R1125" s="74">
        <v>0</v>
      </c>
      <c r="S1125" s="74"/>
      <c r="T1125" s="5">
        <v>0</v>
      </c>
      <c r="U1125" s="5">
        <v>0</v>
      </c>
      <c r="V1125" s="5">
        <v>0</v>
      </c>
      <c r="W1125" s="5">
        <v>0</v>
      </c>
      <c r="X1125" s="5">
        <v>286880357</v>
      </c>
      <c r="Y1125" s="73">
        <v>0</v>
      </c>
      <c r="Z1125" s="73"/>
    </row>
    <row r="1126" spans="1:26" ht="53.25" customHeight="1">
      <c r="A1126" s="71" t="s">
        <v>1591</v>
      </c>
      <c r="B1126" s="71"/>
      <c r="C1126" s="72" t="s">
        <v>100</v>
      </c>
      <c r="D1126" s="72"/>
      <c r="E1126" s="4" t="s">
        <v>1592</v>
      </c>
      <c r="F1126" s="5">
        <v>72712347</v>
      </c>
      <c r="G1126" s="5">
        <v>0</v>
      </c>
      <c r="H1126" s="5">
        <v>0</v>
      </c>
      <c r="I1126" s="5">
        <v>0</v>
      </c>
      <c r="J1126" s="5">
        <v>0</v>
      </c>
      <c r="K1126" s="5">
        <v>72712347</v>
      </c>
      <c r="L1126" s="73">
        <v>0</v>
      </c>
      <c r="M1126" s="73"/>
      <c r="N1126" s="73">
        <v>0</v>
      </c>
      <c r="O1126" s="73"/>
      <c r="P1126" s="5">
        <v>0</v>
      </c>
      <c r="Q1126" s="5">
        <v>0</v>
      </c>
      <c r="R1126" s="74">
        <v>0</v>
      </c>
      <c r="S1126" s="74"/>
      <c r="T1126" s="5">
        <v>0</v>
      </c>
      <c r="U1126" s="5">
        <v>0</v>
      </c>
      <c r="V1126" s="5">
        <v>0</v>
      </c>
      <c r="W1126" s="5">
        <v>0</v>
      </c>
      <c r="X1126" s="5">
        <v>72712347</v>
      </c>
      <c r="Y1126" s="73">
        <v>0</v>
      </c>
      <c r="Z1126" s="73"/>
    </row>
    <row r="1127" spans="1:26" ht="62.25" customHeight="1">
      <c r="A1127" s="71" t="s">
        <v>1593</v>
      </c>
      <c r="B1127" s="71"/>
      <c r="C1127" s="72" t="s">
        <v>100</v>
      </c>
      <c r="D1127" s="72"/>
      <c r="E1127" s="4" t="s">
        <v>1594</v>
      </c>
      <c r="F1127" s="5">
        <v>57744231</v>
      </c>
      <c r="G1127" s="5">
        <v>0</v>
      </c>
      <c r="H1127" s="5">
        <v>0</v>
      </c>
      <c r="I1127" s="5">
        <v>0</v>
      </c>
      <c r="J1127" s="5">
        <v>0</v>
      </c>
      <c r="K1127" s="5">
        <v>57744231</v>
      </c>
      <c r="L1127" s="73">
        <v>0</v>
      </c>
      <c r="M1127" s="73"/>
      <c r="N1127" s="73">
        <v>0</v>
      </c>
      <c r="O1127" s="73"/>
      <c r="P1127" s="5">
        <v>0</v>
      </c>
      <c r="Q1127" s="5">
        <v>0</v>
      </c>
      <c r="R1127" s="74">
        <v>0</v>
      </c>
      <c r="S1127" s="74"/>
      <c r="T1127" s="5">
        <v>0</v>
      </c>
      <c r="U1127" s="5">
        <v>0</v>
      </c>
      <c r="V1127" s="5">
        <v>0</v>
      </c>
      <c r="W1127" s="5">
        <v>0</v>
      </c>
      <c r="X1127" s="5">
        <v>57744231</v>
      </c>
      <c r="Y1127" s="73">
        <v>0</v>
      </c>
      <c r="Z1127" s="73"/>
    </row>
    <row r="1128" spans="1:26" ht="28.5" customHeight="1">
      <c r="A1128" s="71" t="s">
        <v>1595</v>
      </c>
      <c r="B1128" s="71"/>
      <c r="C1128" s="72"/>
      <c r="D1128" s="72"/>
      <c r="E1128" s="4" t="s">
        <v>1596</v>
      </c>
      <c r="F1128" s="5">
        <v>3561928620</v>
      </c>
      <c r="G1128" s="5">
        <v>0</v>
      </c>
      <c r="H1128" s="5">
        <v>0</v>
      </c>
      <c r="I1128" s="5">
        <v>0</v>
      </c>
      <c r="J1128" s="5">
        <v>0</v>
      </c>
      <c r="K1128" s="5">
        <v>3561928620</v>
      </c>
      <c r="L1128" s="73">
        <v>402218395</v>
      </c>
      <c r="M1128" s="73"/>
      <c r="N1128" s="73">
        <v>0</v>
      </c>
      <c r="O1128" s="73"/>
      <c r="P1128" s="5">
        <v>402218395</v>
      </c>
      <c r="Q1128" s="5">
        <v>402218395</v>
      </c>
      <c r="R1128" s="74">
        <v>11.292152030828737</v>
      </c>
      <c r="S1128" s="74"/>
      <c r="T1128" s="5">
        <v>0</v>
      </c>
      <c r="U1128" s="5">
        <v>0</v>
      </c>
      <c r="V1128" s="5">
        <v>0</v>
      </c>
      <c r="W1128" s="5">
        <v>0</v>
      </c>
      <c r="X1128" s="5">
        <v>3159710225</v>
      </c>
      <c r="Y1128" s="73">
        <v>0</v>
      </c>
      <c r="Z1128" s="73"/>
    </row>
    <row r="1129" spans="1:26" ht="54" customHeight="1">
      <c r="A1129" s="71" t="s">
        <v>1597</v>
      </c>
      <c r="B1129" s="71"/>
      <c r="C1129" s="72" t="s">
        <v>100</v>
      </c>
      <c r="D1129" s="72"/>
      <c r="E1129" s="4" t="s">
        <v>1598</v>
      </c>
      <c r="F1129" s="5">
        <v>3071363290</v>
      </c>
      <c r="G1129" s="5">
        <v>0</v>
      </c>
      <c r="H1129" s="5">
        <v>0</v>
      </c>
      <c r="I1129" s="5">
        <v>0</v>
      </c>
      <c r="J1129" s="5">
        <v>0</v>
      </c>
      <c r="K1129" s="5">
        <v>3071363290</v>
      </c>
      <c r="L1129" s="73">
        <v>340672440</v>
      </c>
      <c r="M1129" s="73"/>
      <c r="N1129" s="73">
        <v>0</v>
      </c>
      <c r="O1129" s="73"/>
      <c r="P1129" s="5">
        <v>340672440</v>
      </c>
      <c r="Q1129" s="5">
        <v>340672440</v>
      </c>
      <c r="R1129" s="74">
        <v>11.091896589022525</v>
      </c>
      <c r="S1129" s="74"/>
      <c r="T1129" s="5">
        <v>0</v>
      </c>
      <c r="U1129" s="5">
        <v>0</v>
      </c>
      <c r="V1129" s="5">
        <v>0</v>
      </c>
      <c r="W1129" s="5">
        <v>0</v>
      </c>
      <c r="X1129" s="5">
        <v>2730690850</v>
      </c>
      <c r="Y1129" s="73">
        <v>0</v>
      </c>
      <c r="Z1129" s="73"/>
    </row>
    <row r="1130" spans="1:26" ht="70.5" customHeight="1">
      <c r="A1130" s="71" t="s">
        <v>1599</v>
      </c>
      <c r="B1130" s="71"/>
      <c r="C1130" s="72" t="s">
        <v>100</v>
      </c>
      <c r="D1130" s="72"/>
      <c r="E1130" s="4" t="s">
        <v>1600</v>
      </c>
      <c r="F1130" s="5">
        <v>305260600</v>
      </c>
      <c r="G1130" s="5">
        <v>0</v>
      </c>
      <c r="H1130" s="5">
        <v>0</v>
      </c>
      <c r="I1130" s="5">
        <v>0</v>
      </c>
      <c r="J1130" s="5">
        <v>0</v>
      </c>
      <c r="K1130" s="5">
        <v>305260600</v>
      </c>
      <c r="L1130" s="73">
        <v>27253795</v>
      </c>
      <c r="M1130" s="73"/>
      <c r="N1130" s="73">
        <v>0</v>
      </c>
      <c r="O1130" s="73"/>
      <c r="P1130" s="5">
        <v>27253795</v>
      </c>
      <c r="Q1130" s="5">
        <v>27253795</v>
      </c>
      <c r="R1130" s="74">
        <v>8.928042138422057</v>
      </c>
      <c r="S1130" s="74"/>
      <c r="T1130" s="5">
        <v>0</v>
      </c>
      <c r="U1130" s="5">
        <v>0</v>
      </c>
      <c r="V1130" s="5">
        <v>0</v>
      </c>
      <c r="W1130" s="5">
        <v>0</v>
      </c>
      <c r="X1130" s="5">
        <v>278006805</v>
      </c>
      <c r="Y1130" s="73">
        <v>0</v>
      </c>
      <c r="Z1130" s="73"/>
    </row>
    <row r="1131" spans="1:26" ht="62.25" customHeight="1">
      <c r="A1131" s="71" t="s">
        <v>1601</v>
      </c>
      <c r="B1131" s="71"/>
      <c r="C1131" s="72" t="s">
        <v>100</v>
      </c>
      <c r="D1131" s="72"/>
      <c r="E1131" s="4" t="s">
        <v>1602</v>
      </c>
      <c r="F1131" s="5">
        <v>30318750</v>
      </c>
      <c r="G1131" s="5">
        <v>0</v>
      </c>
      <c r="H1131" s="5">
        <v>0</v>
      </c>
      <c r="I1131" s="5">
        <v>0</v>
      </c>
      <c r="J1131" s="5">
        <v>0</v>
      </c>
      <c r="K1131" s="5">
        <v>30318750</v>
      </c>
      <c r="L1131" s="73">
        <v>0</v>
      </c>
      <c r="M1131" s="73"/>
      <c r="N1131" s="73">
        <v>0</v>
      </c>
      <c r="O1131" s="73"/>
      <c r="P1131" s="5">
        <v>0</v>
      </c>
      <c r="Q1131" s="5">
        <v>0</v>
      </c>
      <c r="R1131" s="74">
        <v>0</v>
      </c>
      <c r="S1131" s="74"/>
      <c r="T1131" s="5">
        <v>0</v>
      </c>
      <c r="U1131" s="5">
        <v>0</v>
      </c>
      <c r="V1131" s="5">
        <v>0</v>
      </c>
      <c r="W1131" s="5">
        <v>0</v>
      </c>
      <c r="X1131" s="5">
        <v>30318750</v>
      </c>
      <c r="Y1131" s="73">
        <v>0</v>
      </c>
      <c r="Z1131" s="73"/>
    </row>
    <row r="1132" spans="1:26" ht="78.75" customHeight="1">
      <c r="A1132" s="71" t="s">
        <v>1603</v>
      </c>
      <c r="B1132" s="71"/>
      <c r="C1132" s="72" t="s">
        <v>100</v>
      </c>
      <c r="D1132" s="72"/>
      <c r="E1132" s="4" t="s">
        <v>1604</v>
      </c>
      <c r="F1132" s="5">
        <v>154985980</v>
      </c>
      <c r="G1132" s="5">
        <v>0</v>
      </c>
      <c r="H1132" s="5">
        <v>0</v>
      </c>
      <c r="I1132" s="5">
        <v>0</v>
      </c>
      <c r="J1132" s="5">
        <v>0</v>
      </c>
      <c r="K1132" s="5">
        <v>154985980</v>
      </c>
      <c r="L1132" s="73">
        <v>34292160</v>
      </c>
      <c r="M1132" s="73"/>
      <c r="N1132" s="73">
        <v>0</v>
      </c>
      <c r="O1132" s="73"/>
      <c r="P1132" s="5">
        <v>34292160</v>
      </c>
      <c r="Q1132" s="5">
        <v>34292160</v>
      </c>
      <c r="R1132" s="74">
        <v>22.125975523721568</v>
      </c>
      <c r="S1132" s="74"/>
      <c r="T1132" s="5">
        <v>0</v>
      </c>
      <c r="U1132" s="5">
        <v>0</v>
      </c>
      <c r="V1132" s="5">
        <v>0</v>
      </c>
      <c r="W1132" s="5">
        <v>0</v>
      </c>
      <c r="X1132" s="5">
        <v>120693820</v>
      </c>
      <c r="Y1132" s="73">
        <v>0</v>
      </c>
      <c r="Z1132" s="73"/>
    </row>
    <row r="1133" spans="1:26" ht="28.5" customHeight="1">
      <c r="A1133" s="71" t="s">
        <v>1605</v>
      </c>
      <c r="B1133" s="71"/>
      <c r="C1133" s="72"/>
      <c r="D1133" s="72"/>
      <c r="E1133" s="4" t="s">
        <v>1606</v>
      </c>
      <c r="F1133" s="5">
        <v>799059000</v>
      </c>
      <c r="G1133" s="5">
        <v>0</v>
      </c>
      <c r="H1133" s="5">
        <v>0</v>
      </c>
      <c r="I1133" s="5">
        <v>0</v>
      </c>
      <c r="J1133" s="5">
        <v>0</v>
      </c>
      <c r="K1133" s="5">
        <v>799059000</v>
      </c>
      <c r="L1133" s="73">
        <v>0</v>
      </c>
      <c r="M1133" s="73"/>
      <c r="N1133" s="73">
        <v>0</v>
      </c>
      <c r="O1133" s="73"/>
      <c r="P1133" s="5">
        <v>0</v>
      </c>
      <c r="Q1133" s="5">
        <v>0</v>
      </c>
      <c r="R1133" s="74">
        <v>0</v>
      </c>
      <c r="S1133" s="74"/>
      <c r="T1133" s="5">
        <v>0</v>
      </c>
      <c r="U1133" s="5">
        <v>0</v>
      </c>
      <c r="V1133" s="5">
        <v>0</v>
      </c>
      <c r="W1133" s="5">
        <v>0</v>
      </c>
      <c r="X1133" s="5">
        <v>799059000</v>
      </c>
      <c r="Y1133" s="73">
        <v>0</v>
      </c>
      <c r="Z1133" s="73"/>
    </row>
    <row r="1134" spans="1:26" ht="45" customHeight="1">
      <c r="A1134" s="71" t="s">
        <v>1607</v>
      </c>
      <c r="B1134" s="71"/>
      <c r="C1134" s="72" t="s">
        <v>100</v>
      </c>
      <c r="D1134" s="72"/>
      <c r="E1134" s="4" t="s">
        <v>1608</v>
      </c>
      <c r="F1134" s="5">
        <v>500000000</v>
      </c>
      <c r="G1134" s="5">
        <v>0</v>
      </c>
      <c r="H1134" s="5">
        <v>0</v>
      </c>
      <c r="I1134" s="5">
        <v>0</v>
      </c>
      <c r="J1134" s="5">
        <v>0</v>
      </c>
      <c r="K1134" s="5">
        <v>500000000</v>
      </c>
      <c r="L1134" s="73">
        <v>0</v>
      </c>
      <c r="M1134" s="73"/>
      <c r="N1134" s="73">
        <v>0</v>
      </c>
      <c r="O1134" s="73"/>
      <c r="P1134" s="5">
        <v>0</v>
      </c>
      <c r="Q1134" s="5">
        <v>0</v>
      </c>
      <c r="R1134" s="74">
        <v>0</v>
      </c>
      <c r="S1134" s="74"/>
      <c r="T1134" s="5">
        <v>0</v>
      </c>
      <c r="U1134" s="5">
        <v>0</v>
      </c>
      <c r="V1134" s="5">
        <v>0</v>
      </c>
      <c r="W1134" s="5">
        <v>0</v>
      </c>
      <c r="X1134" s="5">
        <v>500000000</v>
      </c>
      <c r="Y1134" s="73">
        <v>0</v>
      </c>
      <c r="Z1134" s="73"/>
    </row>
    <row r="1135" spans="1:26" ht="45" customHeight="1">
      <c r="A1135" s="71" t="s">
        <v>1609</v>
      </c>
      <c r="B1135" s="71"/>
      <c r="C1135" s="72" t="s">
        <v>100</v>
      </c>
      <c r="D1135" s="72"/>
      <c r="E1135" s="4" t="s">
        <v>1610</v>
      </c>
      <c r="F1135" s="5">
        <v>285829000</v>
      </c>
      <c r="G1135" s="5">
        <v>0</v>
      </c>
      <c r="H1135" s="5">
        <v>0</v>
      </c>
      <c r="I1135" s="5">
        <v>0</v>
      </c>
      <c r="J1135" s="5">
        <v>0</v>
      </c>
      <c r="K1135" s="5">
        <v>285829000</v>
      </c>
      <c r="L1135" s="73">
        <v>0</v>
      </c>
      <c r="M1135" s="73"/>
      <c r="N1135" s="73">
        <v>0</v>
      </c>
      <c r="O1135" s="73"/>
      <c r="P1135" s="5">
        <v>0</v>
      </c>
      <c r="Q1135" s="5">
        <v>0</v>
      </c>
      <c r="R1135" s="74">
        <v>0</v>
      </c>
      <c r="S1135" s="74"/>
      <c r="T1135" s="5">
        <v>0</v>
      </c>
      <c r="U1135" s="5">
        <v>0</v>
      </c>
      <c r="V1135" s="5">
        <v>0</v>
      </c>
      <c r="W1135" s="5">
        <v>0</v>
      </c>
      <c r="X1135" s="5">
        <v>285829000</v>
      </c>
      <c r="Y1135" s="73">
        <v>0</v>
      </c>
      <c r="Z1135" s="73"/>
    </row>
    <row r="1136" spans="1:26" ht="54" customHeight="1">
      <c r="A1136" s="71" t="s">
        <v>1611</v>
      </c>
      <c r="B1136" s="71"/>
      <c r="C1136" s="72" t="s">
        <v>100</v>
      </c>
      <c r="D1136" s="72"/>
      <c r="E1136" s="4" t="s">
        <v>1612</v>
      </c>
      <c r="F1136" s="5">
        <v>13230000</v>
      </c>
      <c r="G1136" s="5">
        <v>0</v>
      </c>
      <c r="H1136" s="5">
        <v>0</v>
      </c>
      <c r="I1136" s="5">
        <v>0</v>
      </c>
      <c r="J1136" s="5">
        <v>0</v>
      </c>
      <c r="K1136" s="5">
        <v>13230000</v>
      </c>
      <c r="L1136" s="73">
        <v>0</v>
      </c>
      <c r="M1136" s="73"/>
      <c r="N1136" s="73">
        <v>0</v>
      </c>
      <c r="O1136" s="73"/>
      <c r="P1136" s="5">
        <v>0</v>
      </c>
      <c r="Q1136" s="5">
        <v>0</v>
      </c>
      <c r="R1136" s="74">
        <v>0</v>
      </c>
      <c r="S1136" s="74"/>
      <c r="T1136" s="5">
        <v>0</v>
      </c>
      <c r="U1136" s="5">
        <v>0</v>
      </c>
      <c r="V1136" s="5">
        <v>0</v>
      </c>
      <c r="W1136" s="5">
        <v>0</v>
      </c>
      <c r="X1136" s="5">
        <v>13230000</v>
      </c>
      <c r="Y1136" s="73">
        <v>0</v>
      </c>
      <c r="Z1136" s="73"/>
    </row>
    <row r="1137" spans="1:26" ht="28.5" customHeight="1">
      <c r="A1137" s="71" t="s">
        <v>1613</v>
      </c>
      <c r="B1137" s="71"/>
      <c r="C1137" s="72"/>
      <c r="D1137" s="72"/>
      <c r="E1137" s="4" t="s">
        <v>1614</v>
      </c>
      <c r="F1137" s="5">
        <v>1125000000</v>
      </c>
      <c r="G1137" s="5">
        <v>0</v>
      </c>
      <c r="H1137" s="5">
        <v>0</v>
      </c>
      <c r="I1137" s="5">
        <v>0</v>
      </c>
      <c r="J1137" s="5">
        <v>0</v>
      </c>
      <c r="K1137" s="5">
        <v>1125000000</v>
      </c>
      <c r="L1137" s="73">
        <v>204239609</v>
      </c>
      <c r="M1137" s="73"/>
      <c r="N1137" s="73">
        <v>0</v>
      </c>
      <c r="O1137" s="73"/>
      <c r="P1137" s="5">
        <v>204239609</v>
      </c>
      <c r="Q1137" s="5">
        <v>204239609</v>
      </c>
      <c r="R1137" s="74">
        <v>18.15463191111111</v>
      </c>
      <c r="S1137" s="74"/>
      <c r="T1137" s="5">
        <v>0</v>
      </c>
      <c r="U1137" s="5">
        <v>0</v>
      </c>
      <c r="V1137" s="5">
        <v>0</v>
      </c>
      <c r="W1137" s="5">
        <v>0</v>
      </c>
      <c r="X1137" s="5">
        <v>920760391</v>
      </c>
      <c r="Y1137" s="73">
        <v>0</v>
      </c>
      <c r="Z1137" s="73"/>
    </row>
    <row r="1138" spans="1:26" ht="62.25" customHeight="1">
      <c r="A1138" s="71" t="s">
        <v>1615</v>
      </c>
      <c r="B1138" s="71"/>
      <c r="C1138" s="72" t="s">
        <v>100</v>
      </c>
      <c r="D1138" s="72"/>
      <c r="E1138" s="4" t="s">
        <v>1616</v>
      </c>
      <c r="F1138" s="5">
        <v>94264647</v>
      </c>
      <c r="G1138" s="5">
        <v>0</v>
      </c>
      <c r="H1138" s="5">
        <v>0</v>
      </c>
      <c r="I1138" s="5">
        <v>0</v>
      </c>
      <c r="J1138" s="5">
        <v>0</v>
      </c>
      <c r="K1138" s="5">
        <v>94264647</v>
      </c>
      <c r="L1138" s="73">
        <v>0</v>
      </c>
      <c r="M1138" s="73"/>
      <c r="N1138" s="73">
        <v>0</v>
      </c>
      <c r="O1138" s="73"/>
      <c r="P1138" s="5">
        <v>0</v>
      </c>
      <c r="Q1138" s="5">
        <v>0</v>
      </c>
      <c r="R1138" s="74">
        <v>0</v>
      </c>
      <c r="S1138" s="74"/>
      <c r="T1138" s="5">
        <v>0</v>
      </c>
      <c r="U1138" s="5">
        <v>0</v>
      </c>
      <c r="V1138" s="5">
        <v>0</v>
      </c>
      <c r="W1138" s="5">
        <v>0</v>
      </c>
      <c r="X1138" s="5">
        <v>94264647</v>
      </c>
      <c r="Y1138" s="73">
        <v>0</v>
      </c>
      <c r="Z1138" s="73"/>
    </row>
    <row r="1139" spans="1:26" ht="62.25" customHeight="1">
      <c r="A1139" s="71" t="s">
        <v>1617</v>
      </c>
      <c r="B1139" s="71"/>
      <c r="C1139" s="72" t="s">
        <v>100</v>
      </c>
      <c r="D1139" s="72"/>
      <c r="E1139" s="4" t="s">
        <v>1618</v>
      </c>
      <c r="F1139" s="5">
        <v>542126119</v>
      </c>
      <c r="G1139" s="5">
        <v>0</v>
      </c>
      <c r="H1139" s="5">
        <v>0</v>
      </c>
      <c r="I1139" s="5">
        <v>0</v>
      </c>
      <c r="J1139" s="5">
        <v>0</v>
      </c>
      <c r="K1139" s="5">
        <v>542126119</v>
      </c>
      <c r="L1139" s="73">
        <v>0</v>
      </c>
      <c r="M1139" s="73"/>
      <c r="N1139" s="73">
        <v>0</v>
      </c>
      <c r="O1139" s="73"/>
      <c r="P1139" s="5">
        <v>0</v>
      </c>
      <c r="Q1139" s="5">
        <v>0</v>
      </c>
      <c r="R1139" s="74">
        <v>0</v>
      </c>
      <c r="S1139" s="74"/>
      <c r="T1139" s="5">
        <v>0</v>
      </c>
      <c r="U1139" s="5">
        <v>0</v>
      </c>
      <c r="V1139" s="5">
        <v>0</v>
      </c>
      <c r="W1139" s="5">
        <v>0</v>
      </c>
      <c r="X1139" s="5">
        <v>542126119</v>
      </c>
      <c r="Y1139" s="73">
        <v>0</v>
      </c>
      <c r="Z1139" s="73"/>
    </row>
    <row r="1140" spans="1:26" ht="61.5" customHeight="1">
      <c r="A1140" s="71" t="s">
        <v>1619</v>
      </c>
      <c r="B1140" s="71"/>
      <c r="C1140" s="72" t="s">
        <v>100</v>
      </c>
      <c r="D1140" s="72"/>
      <c r="E1140" s="4" t="s">
        <v>1620</v>
      </c>
      <c r="F1140" s="5">
        <v>474705234</v>
      </c>
      <c r="G1140" s="5">
        <v>0</v>
      </c>
      <c r="H1140" s="5">
        <v>0</v>
      </c>
      <c r="I1140" s="5">
        <v>0</v>
      </c>
      <c r="J1140" s="5">
        <v>0</v>
      </c>
      <c r="K1140" s="5">
        <v>474705234</v>
      </c>
      <c r="L1140" s="73">
        <v>204239609</v>
      </c>
      <c r="M1140" s="73"/>
      <c r="N1140" s="73">
        <v>0</v>
      </c>
      <c r="O1140" s="73"/>
      <c r="P1140" s="5">
        <v>204239609</v>
      </c>
      <c r="Q1140" s="5">
        <v>204239609</v>
      </c>
      <c r="R1140" s="74">
        <v>43.024511712040656</v>
      </c>
      <c r="S1140" s="74"/>
      <c r="T1140" s="5">
        <v>0</v>
      </c>
      <c r="U1140" s="5">
        <v>0</v>
      </c>
      <c r="V1140" s="5">
        <v>0</v>
      </c>
      <c r="W1140" s="5">
        <v>0</v>
      </c>
      <c r="X1140" s="5">
        <v>270465625</v>
      </c>
      <c r="Y1140" s="73">
        <v>0</v>
      </c>
      <c r="Z1140" s="73"/>
    </row>
    <row r="1141" spans="1:26" ht="71.25" customHeight="1">
      <c r="A1141" s="71" t="s">
        <v>1621</v>
      </c>
      <c r="B1141" s="71"/>
      <c r="C1141" s="72" t="s">
        <v>100</v>
      </c>
      <c r="D1141" s="72"/>
      <c r="E1141" s="4" t="s">
        <v>1622</v>
      </c>
      <c r="F1141" s="5">
        <v>13904000</v>
      </c>
      <c r="G1141" s="5">
        <v>0</v>
      </c>
      <c r="H1141" s="5">
        <v>0</v>
      </c>
      <c r="I1141" s="5">
        <v>0</v>
      </c>
      <c r="J1141" s="5">
        <v>0</v>
      </c>
      <c r="K1141" s="5">
        <v>13904000</v>
      </c>
      <c r="L1141" s="73">
        <v>0</v>
      </c>
      <c r="M1141" s="73"/>
      <c r="N1141" s="73">
        <v>0</v>
      </c>
      <c r="O1141" s="73"/>
      <c r="P1141" s="5">
        <v>0</v>
      </c>
      <c r="Q1141" s="5">
        <v>0</v>
      </c>
      <c r="R1141" s="74">
        <v>0</v>
      </c>
      <c r="S1141" s="74"/>
      <c r="T1141" s="5">
        <v>0</v>
      </c>
      <c r="U1141" s="5">
        <v>0</v>
      </c>
      <c r="V1141" s="5">
        <v>0</v>
      </c>
      <c r="W1141" s="5">
        <v>0</v>
      </c>
      <c r="X1141" s="5">
        <v>13904000</v>
      </c>
      <c r="Y1141" s="73">
        <v>0</v>
      </c>
      <c r="Z1141" s="73"/>
    </row>
    <row r="1142" spans="1:26" ht="27.75" customHeight="1">
      <c r="A1142" s="71" t="s">
        <v>1623</v>
      </c>
      <c r="B1142" s="71"/>
      <c r="C1142" s="72"/>
      <c r="D1142" s="72"/>
      <c r="E1142" s="4" t="s">
        <v>1624</v>
      </c>
      <c r="F1142" s="5">
        <v>900000000</v>
      </c>
      <c r="G1142" s="5">
        <v>0</v>
      </c>
      <c r="H1142" s="5">
        <v>0</v>
      </c>
      <c r="I1142" s="5">
        <v>0</v>
      </c>
      <c r="J1142" s="5">
        <v>0</v>
      </c>
      <c r="K1142" s="5">
        <v>900000000</v>
      </c>
      <c r="L1142" s="73">
        <v>0</v>
      </c>
      <c r="M1142" s="73"/>
      <c r="N1142" s="73">
        <v>0</v>
      </c>
      <c r="O1142" s="73"/>
      <c r="P1142" s="5">
        <v>0</v>
      </c>
      <c r="Q1142" s="5">
        <v>0</v>
      </c>
      <c r="R1142" s="74">
        <v>0</v>
      </c>
      <c r="S1142" s="74"/>
      <c r="T1142" s="5">
        <v>0</v>
      </c>
      <c r="U1142" s="5">
        <v>0</v>
      </c>
      <c r="V1142" s="5">
        <v>0</v>
      </c>
      <c r="W1142" s="5">
        <v>0</v>
      </c>
      <c r="X1142" s="5">
        <v>900000000</v>
      </c>
      <c r="Y1142" s="73">
        <v>0</v>
      </c>
      <c r="Z1142" s="73"/>
    </row>
    <row r="1143" spans="1:26" ht="54" customHeight="1">
      <c r="A1143" s="71" t="s">
        <v>1625</v>
      </c>
      <c r="B1143" s="71"/>
      <c r="C1143" s="72" t="s">
        <v>100</v>
      </c>
      <c r="D1143" s="72"/>
      <c r="E1143" s="4" t="s">
        <v>1626</v>
      </c>
      <c r="F1143" s="5">
        <v>172853000</v>
      </c>
      <c r="G1143" s="5">
        <v>0</v>
      </c>
      <c r="H1143" s="5">
        <v>0</v>
      </c>
      <c r="I1143" s="5">
        <v>0</v>
      </c>
      <c r="J1143" s="5">
        <v>0</v>
      </c>
      <c r="K1143" s="5">
        <v>172853000</v>
      </c>
      <c r="L1143" s="73">
        <v>0</v>
      </c>
      <c r="M1143" s="73"/>
      <c r="N1143" s="73">
        <v>0</v>
      </c>
      <c r="O1143" s="73"/>
      <c r="P1143" s="5">
        <v>0</v>
      </c>
      <c r="Q1143" s="5">
        <v>0</v>
      </c>
      <c r="R1143" s="74">
        <v>0</v>
      </c>
      <c r="S1143" s="74"/>
      <c r="T1143" s="5">
        <v>0</v>
      </c>
      <c r="U1143" s="5">
        <v>0</v>
      </c>
      <c r="V1143" s="5">
        <v>0</v>
      </c>
      <c r="W1143" s="5">
        <v>0</v>
      </c>
      <c r="X1143" s="5">
        <v>172853000</v>
      </c>
      <c r="Y1143" s="73">
        <v>0</v>
      </c>
      <c r="Z1143" s="73"/>
    </row>
    <row r="1144" spans="1:26" ht="54" customHeight="1">
      <c r="A1144" s="71" t="s">
        <v>1627</v>
      </c>
      <c r="B1144" s="71"/>
      <c r="C1144" s="72" t="s">
        <v>100</v>
      </c>
      <c r="D1144" s="72"/>
      <c r="E1144" s="4" t="s">
        <v>1628</v>
      </c>
      <c r="F1144" s="5">
        <v>27147000</v>
      </c>
      <c r="G1144" s="5">
        <v>0</v>
      </c>
      <c r="H1144" s="5">
        <v>0</v>
      </c>
      <c r="I1144" s="5">
        <v>0</v>
      </c>
      <c r="J1144" s="5">
        <v>0</v>
      </c>
      <c r="K1144" s="5">
        <v>27147000</v>
      </c>
      <c r="L1144" s="73">
        <v>0</v>
      </c>
      <c r="M1144" s="73"/>
      <c r="N1144" s="73">
        <v>0</v>
      </c>
      <c r="O1144" s="73"/>
      <c r="P1144" s="5">
        <v>0</v>
      </c>
      <c r="Q1144" s="5">
        <v>0</v>
      </c>
      <c r="R1144" s="74">
        <v>0</v>
      </c>
      <c r="S1144" s="74"/>
      <c r="T1144" s="5">
        <v>0</v>
      </c>
      <c r="U1144" s="5">
        <v>0</v>
      </c>
      <c r="V1144" s="5">
        <v>0</v>
      </c>
      <c r="W1144" s="5">
        <v>0</v>
      </c>
      <c r="X1144" s="5">
        <v>27147000</v>
      </c>
      <c r="Y1144" s="73">
        <v>0</v>
      </c>
      <c r="Z1144" s="73"/>
    </row>
    <row r="1145" spans="1:26" ht="53.25" customHeight="1">
      <c r="A1145" s="71" t="s">
        <v>1629</v>
      </c>
      <c r="B1145" s="71"/>
      <c r="C1145" s="72" t="s">
        <v>100</v>
      </c>
      <c r="D1145" s="72"/>
      <c r="E1145" s="4" t="s">
        <v>1630</v>
      </c>
      <c r="F1145" s="5">
        <v>700000000</v>
      </c>
      <c r="G1145" s="5">
        <v>0</v>
      </c>
      <c r="H1145" s="5">
        <v>0</v>
      </c>
      <c r="I1145" s="5">
        <v>0</v>
      </c>
      <c r="J1145" s="5">
        <v>0</v>
      </c>
      <c r="K1145" s="5">
        <v>700000000</v>
      </c>
      <c r="L1145" s="73">
        <v>0</v>
      </c>
      <c r="M1145" s="73"/>
      <c r="N1145" s="73">
        <v>0</v>
      </c>
      <c r="O1145" s="73"/>
      <c r="P1145" s="5">
        <v>0</v>
      </c>
      <c r="Q1145" s="5">
        <v>0</v>
      </c>
      <c r="R1145" s="74">
        <v>0</v>
      </c>
      <c r="S1145" s="74"/>
      <c r="T1145" s="5">
        <v>0</v>
      </c>
      <c r="U1145" s="5">
        <v>0</v>
      </c>
      <c r="V1145" s="5">
        <v>0</v>
      </c>
      <c r="W1145" s="5">
        <v>0</v>
      </c>
      <c r="X1145" s="5">
        <v>700000000</v>
      </c>
      <c r="Y1145" s="73">
        <v>0</v>
      </c>
      <c r="Z1145" s="73"/>
    </row>
    <row r="1146" spans="1:26" ht="21" customHeight="1">
      <c r="A1146" s="71" t="s">
        <v>1631</v>
      </c>
      <c r="B1146" s="71"/>
      <c r="C1146" s="72"/>
      <c r="D1146" s="72"/>
      <c r="E1146" s="4" t="s">
        <v>1632</v>
      </c>
      <c r="F1146" s="5">
        <v>100000000</v>
      </c>
      <c r="G1146" s="5">
        <v>0</v>
      </c>
      <c r="H1146" s="5">
        <v>0</v>
      </c>
      <c r="I1146" s="5">
        <v>0</v>
      </c>
      <c r="J1146" s="5">
        <v>0</v>
      </c>
      <c r="K1146" s="5">
        <v>100000000</v>
      </c>
      <c r="L1146" s="73">
        <v>0</v>
      </c>
      <c r="M1146" s="73"/>
      <c r="N1146" s="73">
        <v>0</v>
      </c>
      <c r="O1146" s="73"/>
      <c r="P1146" s="5">
        <v>0</v>
      </c>
      <c r="Q1146" s="5">
        <v>0</v>
      </c>
      <c r="R1146" s="74">
        <v>0</v>
      </c>
      <c r="S1146" s="74"/>
      <c r="T1146" s="5">
        <v>0</v>
      </c>
      <c r="U1146" s="5">
        <v>0</v>
      </c>
      <c r="V1146" s="5">
        <v>0</v>
      </c>
      <c r="W1146" s="5">
        <v>0</v>
      </c>
      <c r="X1146" s="5">
        <v>100000000</v>
      </c>
      <c r="Y1146" s="73">
        <v>0</v>
      </c>
      <c r="Z1146" s="73"/>
    </row>
    <row r="1147" spans="1:26" ht="54" customHeight="1">
      <c r="A1147" s="71" t="s">
        <v>1633</v>
      </c>
      <c r="B1147" s="71"/>
      <c r="C1147" s="72" t="s">
        <v>100</v>
      </c>
      <c r="D1147" s="72"/>
      <c r="E1147" s="4" t="s">
        <v>1634</v>
      </c>
      <c r="F1147" s="5">
        <v>65598750</v>
      </c>
      <c r="G1147" s="5">
        <v>0</v>
      </c>
      <c r="H1147" s="5">
        <v>0</v>
      </c>
      <c r="I1147" s="5">
        <v>0</v>
      </c>
      <c r="J1147" s="5">
        <v>0</v>
      </c>
      <c r="K1147" s="5">
        <v>65598750</v>
      </c>
      <c r="L1147" s="73">
        <v>0</v>
      </c>
      <c r="M1147" s="73"/>
      <c r="N1147" s="73">
        <v>0</v>
      </c>
      <c r="O1147" s="73"/>
      <c r="P1147" s="5">
        <v>0</v>
      </c>
      <c r="Q1147" s="5">
        <v>0</v>
      </c>
      <c r="R1147" s="74">
        <v>0</v>
      </c>
      <c r="S1147" s="74"/>
      <c r="T1147" s="5">
        <v>0</v>
      </c>
      <c r="U1147" s="5">
        <v>0</v>
      </c>
      <c r="V1147" s="5">
        <v>0</v>
      </c>
      <c r="W1147" s="5">
        <v>0</v>
      </c>
      <c r="X1147" s="5">
        <v>65598750</v>
      </c>
      <c r="Y1147" s="73">
        <v>0</v>
      </c>
      <c r="Z1147" s="73"/>
    </row>
    <row r="1148" spans="1:26" ht="45" customHeight="1">
      <c r="A1148" s="71" t="s">
        <v>1635</v>
      </c>
      <c r="B1148" s="71"/>
      <c r="C1148" s="72" t="s">
        <v>100</v>
      </c>
      <c r="D1148" s="72"/>
      <c r="E1148" s="4" t="s">
        <v>1636</v>
      </c>
      <c r="F1148" s="5">
        <v>34401250</v>
      </c>
      <c r="G1148" s="5">
        <v>0</v>
      </c>
      <c r="H1148" s="5">
        <v>0</v>
      </c>
      <c r="I1148" s="5">
        <v>0</v>
      </c>
      <c r="J1148" s="5">
        <v>0</v>
      </c>
      <c r="K1148" s="5">
        <v>34401250</v>
      </c>
      <c r="L1148" s="73">
        <v>0</v>
      </c>
      <c r="M1148" s="73"/>
      <c r="N1148" s="73">
        <v>0</v>
      </c>
      <c r="O1148" s="73"/>
      <c r="P1148" s="5">
        <v>0</v>
      </c>
      <c r="Q1148" s="5">
        <v>0</v>
      </c>
      <c r="R1148" s="74">
        <v>0</v>
      </c>
      <c r="S1148" s="74"/>
      <c r="T1148" s="5">
        <v>0</v>
      </c>
      <c r="U1148" s="5">
        <v>0</v>
      </c>
      <c r="V1148" s="5">
        <v>0</v>
      </c>
      <c r="W1148" s="5">
        <v>0</v>
      </c>
      <c r="X1148" s="5">
        <v>34401250</v>
      </c>
      <c r="Y1148" s="73">
        <v>0</v>
      </c>
      <c r="Z1148" s="73"/>
    </row>
    <row r="1149" spans="1:26" ht="28.5" customHeight="1">
      <c r="A1149" s="71" t="s">
        <v>1637</v>
      </c>
      <c r="B1149" s="71"/>
      <c r="C1149" s="72"/>
      <c r="D1149" s="72"/>
      <c r="E1149" s="4" t="s">
        <v>1638</v>
      </c>
      <c r="F1149" s="5">
        <v>250000000</v>
      </c>
      <c r="G1149" s="5">
        <v>0</v>
      </c>
      <c r="H1149" s="5">
        <v>0</v>
      </c>
      <c r="I1149" s="5">
        <v>0</v>
      </c>
      <c r="J1149" s="5">
        <v>0</v>
      </c>
      <c r="K1149" s="5">
        <v>250000000</v>
      </c>
      <c r="L1149" s="73">
        <v>0</v>
      </c>
      <c r="M1149" s="73"/>
      <c r="N1149" s="73">
        <v>0</v>
      </c>
      <c r="O1149" s="73"/>
      <c r="P1149" s="5">
        <v>0</v>
      </c>
      <c r="Q1149" s="5">
        <v>0</v>
      </c>
      <c r="R1149" s="74">
        <v>0</v>
      </c>
      <c r="S1149" s="74"/>
      <c r="T1149" s="5">
        <v>0</v>
      </c>
      <c r="U1149" s="5">
        <v>0</v>
      </c>
      <c r="V1149" s="5">
        <v>0</v>
      </c>
      <c r="W1149" s="5">
        <v>0</v>
      </c>
      <c r="X1149" s="5">
        <v>250000000</v>
      </c>
      <c r="Y1149" s="73">
        <v>0</v>
      </c>
      <c r="Z1149" s="73"/>
    </row>
    <row r="1150" spans="1:26" ht="54" customHeight="1">
      <c r="A1150" s="71" t="s">
        <v>1639</v>
      </c>
      <c r="B1150" s="71"/>
      <c r="C1150" s="72" t="s">
        <v>100</v>
      </c>
      <c r="D1150" s="72"/>
      <c r="E1150" s="4" t="s">
        <v>1640</v>
      </c>
      <c r="F1150" s="5">
        <v>60000000</v>
      </c>
      <c r="G1150" s="5">
        <v>0</v>
      </c>
      <c r="H1150" s="5">
        <v>0</v>
      </c>
      <c r="I1150" s="5">
        <v>0</v>
      </c>
      <c r="J1150" s="5">
        <v>0</v>
      </c>
      <c r="K1150" s="5">
        <v>60000000</v>
      </c>
      <c r="L1150" s="73">
        <v>0</v>
      </c>
      <c r="M1150" s="73"/>
      <c r="N1150" s="73">
        <v>0</v>
      </c>
      <c r="O1150" s="73"/>
      <c r="P1150" s="5">
        <v>0</v>
      </c>
      <c r="Q1150" s="5">
        <v>0</v>
      </c>
      <c r="R1150" s="74">
        <v>0</v>
      </c>
      <c r="S1150" s="74"/>
      <c r="T1150" s="5">
        <v>0</v>
      </c>
      <c r="U1150" s="5">
        <v>0</v>
      </c>
      <c r="V1150" s="5">
        <v>0</v>
      </c>
      <c r="W1150" s="5">
        <v>0</v>
      </c>
      <c r="X1150" s="5">
        <v>60000000</v>
      </c>
      <c r="Y1150" s="73">
        <v>0</v>
      </c>
      <c r="Z1150" s="73"/>
    </row>
    <row r="1151" spans="1:26" ht="53.25" customHeight="1">
      <c r="A1151" s="71" t="s">
        <v>1641</v>
      </c>
      <c r="B1151" s="71"/>
      <c r="C1151" s="72" t="s">
        <v>100</v>
      </c>
      <c r="D1151" s="72"/>
      <c r="E1151" s="4" t="s">
        <v>1642</v>
      </c>
      <c r="F1151" s="5">
        <v>190000000</v>
      </c>
      <c r="G1151" s="5">
        <v>0</v>
      </c>
      <c r="H1151" s="5">
        <v>0</v>
      </c>
      <c r="I1151" s="5">
        <v>0</v>
      </c>
      <c r="J1151" s="5">
        <v>0</v>
      </c>
      <c r="K1151" s="5">
        <v>190000000</v>
      </c>
      <c r="L1151" s="73">
        <v>0</v>
      </c>
      <c r="M1151" s="73"/>
      <c r="N1151" s="73">
        <v>0</v>
      </c>
      <c r="O1151" s="73"/>
      <c r="P1151" s="5">
        <v>0</v>
      </c>
      <c r="Q1151" s="5">
        <v>0</v>
      </c>
      <c r="R1151" s="74">
        <v>0</v>
      </c>
      <c r="S1151" s="74"/>
      <c r="T1151" s="5">
        <v>0</v>
      </c>
      <c r="U1151" s="5">
        <v>0</v>
      </c>
      <c r="V1151" s="5">
        <v>0</v>
      </c>
      <c r="W1151" s="5">
        <v>0</v>
      </c>
      <c r="X1151" s="5">
        <v>190000000</v>
      </c>
      <c r="Y1151" s="73">
        <v>0</v>
      </c>
      <c r="Z1151" s="73"/>
    </row>
    <row r="1152" spans="1:26" ht="28.5" customHeight="1">
      <c r="A1152" s="71" t="s">
        <v>1643</v>
      </c>
      <c r="B1152" s="71"/>
      <c r="C1152" s="72"/>
      <c r="D1152" s="72"/>
      <c r="E1152" s="4" t="s">
        <v>1644</v>
      </c>
      <c r="F1152" s="5">
        <v>50000000</v>
      </c>
      <c r="G1152" s="5">
        <v>0</v>
      </c>
      <c r="H1152" s="5">
        <v>0</v>
      </c>
      <c r="I1152" s="5">
        <v>0</v>
      </c>
      <c r="J1152" s="5">
        <v>0</v>
      </c>
      <c r="K1152" s="5">
        <v>50000000</v>
      </c>
      <c r="L1152" s="73">
        <v>0</v>
      </c>
      <c r="M1152" s="73"/>
      <c r="N1152" s="73">
        <v>0</v>
      </c>
      <c r="O1152" s="73"/>
      <c r="P1152" s="5">
        <v>0</v>
      </c>
      <c r="Q1152" s="5">
        <v>0</v>
      </c>
      <c r="R1152" s="74">
        <v>0</v>
      </c>
      <c r="S1152" s="74"/>
      <c r="T1152" s="5">
        <v>0</v>
      </c>
      <c r="U1152" s="5">
        <v>0</v>
      </c>
      <c r="V1152" s="5">
        <v>0</v>
      </c>
      <c r="W1152" s="5">
        <v>0</v>
      </c>
      <c r="X1152" s="5">
        <v>50000000</v>
      </c>
      <c r="Y1152" s="73">
        <v>0</v>
      </c>
      <c r="Z1152" s="73"/>
    </row>
    <row r="1153" spans="1:26" ht="36.75" customHeight="1">
      <c r="A1153" s="71" t="s">
        <v>1645</v>
      </c>
      <c r="B1153" s="71"/>
      <c r="C1153" s="72" t="s">
        <v>100</v>
      </c>
      <c r="D1153" s="72"/>
      <c r="E1153" s="4" t="s">
        <v>1646</v>
      </c>
      <c r="F1153" s="5">
        <v>50000000</v>
      </c>
      <c r="G1153" s="5">
        <v>0</v>
      </c>
      <c r="H1153" s="5">
        <v>0</v>
      </c>
      <c r="I1153" s="5">
        <v>0</v>
      </c>
      <c r="J1153" s="5">
        <v>0</v>
      </c>
      <c r="K1153" s="5">
        <v>50000000</v>
      </c>
      <c r="L1153" s="73">
        <v>0</v>
      </c>
      <c r="M1153" s="73"/>
      <c r="N1153" s="73">
        <v>0</v>
      </c>
      <c r="O1153" s="73"/>
      <c r="P1153" s="5">
        <v>0</v>
      </c>
      <c r="Q1153" s="5">
        <v>0</v>
      </c>
      <c r="R1153" s="74">
        <v>0</v>
      </c>
      <c r="S1153" s="74"/>
      <c r="T1153" s="5">
        <v>0</v>
      </c>
      <c r="U1153" s="5">
        <v>0</v>
      </c>
      <c r="V1153" s="5">
        <v>0</v>
      </c>
      <c r="W1153" s="5">
        <v>0</v>
      </c>
      <c r="X1153" s="5">
        <v>50000000</v>
      </c>
      <c r="Y1153" s="73">
        <v>0</v>
      </c>
      <c r="Z1153" s="73"/>
    </row>
    <row r="1154" spans="1:26" ht="21" customHeight="1">
      <c r="A1154" s="71" t="s">
        <v>1647</v>
      </c>
      <c r="B1154" s="71"/>
      <c r="C1154" s="72"/>
      <c r="D1154" s="72"/>
      <c r="E1154" s="4" t="s">
        <v>1648</v>
      </c>
      <c r="F1154" s="5">
        <v>44257643439</v>
      </c>
      <c r="G1154" s="5">
        <v>3919306579</v>
      </c>
      <c r="H1154" s="5">
        <v>1067539934</v>
      </c>
      <c r="I1154" s="5">
        <v>0</v>
      </c>
      <c r="J1154" s="5">
        <v>0</v>
      </c>
      <c r="K1154" s="5">
        <v>47109410084</v>
      </c>
      <c r="L1154" s="73">
        <v>46932018103</v>
      </c>
      <c r="M1154" s="73"/>
      <c r="N1154" s="73">
        <v>0</v>
      </c>
      <c r="O1154" s="73"/>
      <c r="P1154" s="5">
        <v>0</v>
      </c>
      <c r="Q1154" s="5">
        <v>0</v>
      </c>
      <c r="R1154" s="74">
        <v>0</v>
      </c>
      <c r="S1154" s="74"/>
      <c r="T1154" s="5">
        <v>0</v>
      </c>
      <c r="U1154" s="5">
        <v>0</v>
      </c>
      <c r="V1154" s="5">
        <v>0</v>
      </c>
      <c r="W1154" s="5">
        <v>0</v>
      </c>
      <c r="X1154" s="5">
        <v>177391981</v>
      </c>
      <c r="Y1154" s="73">
        <v>0</v>
      </c>
      <c r="Z1154" s="73"/>
    </row>
    <row r="1155" spans="1:26" ht="36.75" customHeight="1">
      <c r="A1155" s="71" t="s">
        <v>1649</v>
      </c>
      <c r="B1155" s="71"/>
      <c r="C1155" s="72"/>
      <c r="D1155" s="72"/>
      <c r="E1155" s="4" t="s">
        <v>1650</v>
      </c>
      <c r="F1155" s="5">
        <v>44257643439</v>
      </c>
      <c r="G1155" s="5">
        <v>3919306579</v>
      </c>
      <c r="H1155" s="5">
        <v>1067539934</v>
      </c>
      <c r="I1155" s="5">
        <v>0</v>
      </c>
      <c r="J1155" s="5">
        <v>0</v>
      </c>
      <c r="K1155" s="5">
        <v>47109410084</v>
      </c>
      <c r="L1155" s="73">
        <v>46932018103</v>
      </c>
      <c r="M1155" s="73"/>
      <c r="N1155" s="73">
        <v>0</v>
      </c>
      <c r="O1155" s="73"/>
      <c r="P1155" s="5">
        <v>0</v>
      </c>
      <c r="Q1155" s="5">
        <v>0</v>
      </c>
      <c r="R1155" s="74">
        <v>0</v>
      </c>
      <c r="S1155" s="74"/>
      <c r="T1155" s="5">
        <v>0</v>
      </c>
      <c r="U1155" s="5">
        <v>0</v>
      </c>
      <c r="V1155" s="5">
        <v>0</v>
      </c>
      <c r="W1155" s="5">
        <v>0</v>
      </c>
      <c r="X1155" s="5">
        <v>177391981</v>
      </c>
      <c r="Y1155" s="73">
        <v>0</v>
      </c>
      <c r="Z1155" s="73"/>
    </row>
    <row r="1156" spans="1:26" ht="21" customHeight="1">
      <c r="A1156" s="71" t="s">
        <v>1651</v>
      </c>
      <c r="B1156" s="71"/>
      <c r="C1156" s="72" t="s">
        <v>100</v>
      </c>
      <c r="D1156" s="72"/>
      <c r="E1156" s="4" t="s">
        <v>1652</v>
      </c>
      <c r="F1156" s="5">
        <v>774858685</v>
      </c>
      <c r="G1156" s="5">
        <v>29754573</v>
      </c>
      <c r="H1156" s="5">
        <v>0</v>
      </c>
      <c r="I1156" s="5">
        <v>0</v>
      </c>
      <c r="J1156" s="5">
        <v>0</v>
      </c>
      <c r="K1156" s="5">
        <v>804613258</v>
      </c>
      <c r="L1156" s="73">
        <v>804613258</v>
      </c>
      <c r="M1156" s="73"/>
      <c r="N1156" s="73">
        <v>0</v>
      </c>
      <c r="O1156" s="73"/>
      <c r="P1156" s="5">
        <v>0</v>
      </c>
      <c r="Q1156" s="5">
        <v>0</v>
      </c>
      <c r="R1156" s="74">
        <v>0</v>
      </c>
      <c r="S1156" s="74"/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73">
        <v>0</v>
      </c>
      <c r="Z1156" s="73"/>
    </row>
    <row r="1157" spans="1:26" ht="28.5" customHeight="1">
      <c r="A1157" s="71" t="s">
        <v>1653</v>
      </c>
      <c r="B1157" s="71"/>
      <c r="C1157" s="72" t="s">
        <v>100</v>
      </c>
      <c r="D1157" s="72"/>
      <c r="E1157" s="4" t="s">
        <v>1654</v>
      </c>
      <c r="F1157" s="5">
        <v>12331566632</v>
      </c>
      <c r="G1157" s="5">
        <v>2194252255</v>
      </c>
      <c r="H1157" s="5">
        <v>0</v>
      </c>
      <c r="I1157" s="5">
        <v>0</v>
      </c>
      <c r="J1157" s="5">
        <v>0</v>
      </c>
      <c r="K1157" s="5">
        <v>14525818887</v>
      </c>
      <c r="L1157" s="73">
        <v>14525818887</v>
      </c>
      <c r="M1157" s="73"/>
      <c r="N1157" s="73">
        <v>0</v>
      </c>
      <c r="O1157" s="73"/>
      <c r="P1157" s="5">
        <v>0</v>
      </c>
      <c r="Q1157" s="5">
        <v>0</v>
      </c>
      <c r="R1157" s="74">
        <v>0</v>
      </c>
      <c r="S1157" s="74"/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73">
        <v>0</v>
      </c>
      <c r="Z1157" s="73"/>
    </row>
    <row r="1158" spans="1:26" ht="28.5" customHeight="1">
      <c r="A1158" s="71" t="s">
        <v>1655</v>
      </c>
      <c r="B1158" s="71"/>
      <c r="C1158" s="72" t="s">
        <v>100</v>
      </c>
      <c r="D1158" s="72"/>
      <c r="E1158" s="4" t="s">
        <v>1656</v>
      </c>
      <c r="F1158" s="5">
        <v>1080804069</v>
      </c>
      <c r="G1158" s="5">
        <v>0</v>
      </c>
      <c r="H1158" s="5">
        <v>134278574</v>
      </c>
      <c r="I1158" s="5">
        <v>0</v>
      </c>
      <c r="J1158" s="5">
        <v>0</v>
      </c>
      <c r="K1158" s="5">
        <v>946525495</v>
      </c>
      <c r="L1158" s="73">
        <v>946525495</v>
      </c>
      <c r="M1158" s="73"/>
      <c r="N1158" s="73">
        <v>0</v>
      </c>
      <c r="O1158" s="73"/>
      <c r="P1158" s="5">
        <v>0</v>
      </c>
      <c r="Q1158" s="5">
        <v>0</v>
      </c>
      <c r="R1158" s="74">
        <v>0</v>
      </c>
      <c r="S1158" s="74"/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73">
        <v>0</v>
      </c>
      <c r="Z1158" s="73"/>
    </row>
    <row r="1159" spans="1:26" ht="21" customHeight="1">
      <c r="A1159" s="71" t="s">
        <v>1657</v>
      </c>
      <c r="B1159" s="71"/>
      <c r="C1159" s="72" t="s">
        <v>100</v>
      </c>
      <c r="D1159" s="72"/>
      <c r="E1159" s="4" t="s">
        <v>1658</v>
      </c>
      <c r="F1159" s="5">
        <v>23382831830</v>
      </c>
      <c r="G1159" s="5">
        <v>499335239</v>
      </c>
      <c r="H1159" s="5">
        <v>0</v>
      </c>
      <c r="I1159" s="5">
        <v>0</v>
      </c>
      <c r="J1159" s="5">
        <v>0</v>
      </c>
      <c r="K1159" s="5">
        <v>23882167069</v>
      </c>
      <c r="L1159" s="73">
        <v>23882167069</v>
      </c>
      <c r="M1159" s="73"/>
      <c r="N1159" s="73">
        <v>0</v>
      </c>
      <c r="O1159" s="73"/>
      <c r="P1159" s="5">
        <v>0</v>
      </c>
      <c r="Q1159" s="5">
        <v>0</v>
      </c>
      <c r="R1159" s="74">
        <v>0</v>
      </c>
      <c r="S1159" s="74"/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73">
        <v>0</v>
      </c>
      <c r="Z1159" s="73"/>
    </row>
    <row r="1160" spans="1:26" ht="21" customHeight="1">
      <c r="A1160" s="71" t="s">
        <v>1659</v>
      </c>
      <c r="B1160" s="71"/>
      <c r="C1160" s="72" t="s">
        <v>100</v>
      </c>
      <c r="D1160" s="72"/>
      <c r="E1160" s="4" t="s">
        <v>1660</v>
      </c>
      <c r="F1160" s="5">
        <v>177391981</v>
      </c>
      <c r="G1160" s="5">
        <v>0</v>
      </c>
      <c r="H1160" s="5">
        <v>0</v>
      </c>
      <c r="I1160" s="5">
        <v>0</v>
      </c>
      <c r="J1160" s="5">
        <v>0</v>
      </c>
      <c r="K1160" s="5">
        <v>177391981</v>
      </c>
      <c r="L1160" s="73">
        <v>0</v>
      </c>
      <c r="M1160" s="73"/>
      <c r="N1160" s="73">
        <v>0</v>
      </c>
      <c r="O1160" s="73"/>
      <c r="P1160" s="5">
        <v>0</v>
      </c>
      <c r="Q1160" s="5">
        <v>0</v>
      </c>
      <c r="R1160" s="74">
        <v>0</v>
      </c>
      <c r="S1160" s="74"/>
      <c r="T1160" s="5">
        <v>0</v>
      </c>
      <c r="U1160" s="5">
        <v>0</v>
      </c>
      <c r="V1160" s="5">
        <v>0</v>
      </c>
      <c r="W1160" s="5">
        <v>0</v>
      </c>
      <c r="X1160" s="5">
        <v>177391981</v>
      </c>
      <c r="Y1160" s="73">
        <v>0</v>
      </c>
      <c r="Z1160" s="73"/>
    </row>
    <row r="1161" spans="1:26" ht="28.5" customHeight="1">
      <c r="A1161" s="71" t="s">
        <v>1661</v>
      </c>
      <c r="B1161" s="71"/>
      <c r="C1161" s="72" t="s">
        <v>100</v>
      </c>
      <c r="D1161" s="72"/>
      <c r="E1161" s="4" t="s">
        <v>1662</v>
      </c>
      <c r="F1161" s="5">
        <v>1807425830</v>
      </c>
      <c r="G1161" s="5">
        <v>616031775</v>
      </c>
      <c r="H1161" s="5">
        <v>0</v>
      </c>
      <c r="I1161" s="5">
        <v>0</v>
      </c>
      <c r="J1161" s="5">
        <v>0</v>
      </c>
      <c r="K1161" s="5">
        <v>2423457605</v>
      </c>
      <c r="L1161" s="73">
        <v>2423457605</v>
      </c>
      <c r="M1161" s="73"/>
      <c r="N1161" s="73">
        <v>0</v>
      </c>
      <c r="O1161" s="73"/>
      <c r="P1161" s="5">
        <v>0</v>
      </c>
      <c r="Q1161" s="5">
        <v>0</v>
      </c>
      <c r="R1161" s="74">
        <v>0</v>
      </c>
      <c r="S1161" s="74"/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73">
        <v>0</v>
      </c>
      <c r="Z1161" s="73"/>
    </row>
    <row r="1162" spans="1:26" ht="28.5" customHeight="1">
      <c r="A1162" s="71" t="s">
        <v>1663</v>
      </c>
      <c r="B1162" s="71"/>
      <c r="C1162" s="72" t="s">
        <v>100</v>
      </c>
      <c r="D1162" s="72"/>
      <c r="E1162" s="4" t="s">
        <v>1664</v>
      </c>
      <c r="F1162" s="5">
        <v>3769503052</v>
      </c>
      <c r="G1162" s="5">
        <v>579932737</v>
      </c>
      <c r="H1162" s="5">
        <v>0</v>
      </c>
      <c r="I1162" s="5">
        <v>0</v>
      </c>
      <c r="J1162" s="5">
        <v>0</v>
      </c>
      <c r="K1162" s="5">
        <v>4349435789</v>
      </c>
      <c r="L1162" s="73">
        <v>4349435789</v>
      </c>
      <c r="M1162" s="73"/>
      <c r="N1162" s="73">
        <v>0</v>
      </c>
      <c r="O1162" s="73"/>
      <c r="P1162" s="5">
        <v>0</v>
      </c>
      <c r="Q1162" s="5">
        <v>0</v>
      </c>
      <c r="R1162" s="74">
        <v>0</v>
      </c>
      <c r="S1162" s="74"/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73">
        <v>0</v>
      </c>
      <c r="Z1162" s="73"/>
    </row>
    <row r="1163" spans="1:26" ht="21" customHeight="1">
      <c r="A1163" s="71" t="s">
        <v>1665</v>
      </c>
      <c r="B1163" s="71"/>
      <c r="C1163" s="72" t="s">
        <v>100</v>
      </c>
      <c r="D1163" s="72"/>
      <c r="E1163" s="4" t="s">
        <v>1666</v>
      </c>
      <c r="F1163" s="5">
        <v>933261360</v>
      </c>
      <c r="G1163" s="5">
        <v>0</v>
      </c>
      <c r="H1163" s="5">
        <v>933261360</v>
      </c>
      <c r="I1163" s="5">
        <v>0</v>
      </c>
      <c r="J1163" s="5">
        <v>0</v>
      </c>
      <c r="K1163" s="5">
        <v>0</v>
      </c>
      <c r="L1163" s="73">
        <v>0</v>
      </c>
      <c r="M1163" s="73"/>
      <c r="N1163" s="73">
        <v>0</v>
      </c>
      <c r="O1163" s="73"/>
      <c r="P1163" s="5">
        <v>0</v>
      </c>
      <c r="Q1163" s="5">
        <v>0</v>
      </c>
      <c r="R1163" s="74"/>
      <c r="S1163" s="74"/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73">
        <v>0</v>
      </c>
      <c r="Z1163" s="73"/>
    </row>
    <row r="1164" spans="1:26" ht="45" customHeight="1">
      <c r="A1164" s="71" t="s">
        <v>1667</v>
      </c>
      <c r="B1164" s="71"/>
      <c r="C1164" s="72"/>
      <c r="D1164" s="72"/>
      <c r="E1164" s="4" t="s">
        <v>1668</v>
      </c>
      <c r="F1164" s="5">
        <v>2500000000</v>
      </c>
      <c r="G1164" s="5">
        <v>0</v>
      </c>
      <c r="H1164" s="5">
        <v>0</v>
      </c>
      <c r="I1164" s="5">
        <v>0</v>
      </c>
      <c r="J1164" s="5">
        <v>0</v>
      </c>
      <c r="K1164" s="5">
        <v>2500000000</v>
      </c>
      <c r="L1164" s="73">
        <v>1087500000</v>
      </c>
      <c r="M1164" s="73"/>
      <c r="N1164" s="73">
        <v>0</v>
      </c>
      <c r="O1164" s="73"/>
      <c r="P1164" s="5">
        <v>1087500000</v>
      </c>
      <c r="Q1164" s="5">
        <v>1087500000</v>
      </c>
      <c r="R1164" s="74">
        <v>43.5</v>
      </c>
      <c r="S1164" s="74"/>
      <c r="T1164" s="5">
        <v>0</v>
      </c>
      <c r="U1164" s="5">
        <v>0</v>
      </c>
      <c r="V1164" s="5">
        <v>0</v>
      </c>
      <c r="W1164" s="5">
        <v>0</v>
      </c>
      <c r="X1164" s="5">
        <v>1412500000</v>
      </c>
      <c r="Y1164" s="73">
        <v>0</v>
      </c>
      <c r="Z1164" s="73"/>
    </row>
    <row r="1165" spans="1:26" ht="87.75" customHeight="1">
      <c r="A1165" s="71" t="s">
        <v>1669</v>
      </c>
      <c r="B1165" s="71"/>
      <c r="C1165" s="72"/>
      <c r="D1165" s="72"/>
      <c r="E1165" s="4" t="s">
        <v>1670</v>
      </c>
      <c r="F1165" s="5">
        <v>2500000000</v>
      </c>
      <c r="G1165" s="5">
        <v>0</v>
      </c>
      <c r="H1165" s="5">
        <v>0</v>
      </c>
      <c r="I1165" s="5">
        <v>0</v>
      </c>
      <c r="J1165" s="5">
        <v>0</v>
      </c>
      <c r="K1165" s="5">
        <v>2500000000</v>
      </c>
      <c r="L1165" s="73">
        <v>1087500000</v>
      </c>
      <c r="M1165" s="73"/>
      <c r="N1165" s="73">
        <v>0</v>
      </c>
      <c r="O1165" s="73"/>
      <c r="P1165" s="5">
        <v>1087500000</v>
      </c>
      <c r="Q1165" s="5">
        <v>1087500000</v>
      </c>
      <c r="R1165" s="74">
        <v>43.5</v>
      </c>
      <c r="S1165" s="74"/>
      <c r="T1165" s="5">
        <v>0</v>
      </c>
      <c r="U1165" s="5">
        <v>0</v>
      </c>
      <c r="V1165" s="5">
        <v>0</v>
      </c>
      <c r="W1165" s="5">
        <v>0</v>
      </c>
      <c r="X1165" s="5">
        <v>1412500000</v>
      </c>
      <c r="Y1165" s="73">
        <v>0</v>
      </c>
      <c r="Z1165" s="73"/>
    </row>
    <row r="1166" spans="1:26" ht="28.5" customHeight="1">
      <c r="A1166" s="71" t="s">
        <v>1671</v>
      </c>
      <c r="B1166" s="71"/>
      <c r="C1166" s="72" t="s">
        <v>100</v>
      </c>
      <c r="D1166" s="72"/>
      <c r="E1166" s="4" t="s">
        <v>1672</v>
      </c>
      <c r="F1166" s="5">
        <v>1499999999</v>
      </c>
      <c r="G1166" s="5">
        <v>0</v>
      </c>
      <c r="H1166" s="5">
        <v>0</v>
      </c>
      <c r="I1166" s="5">
        <v>0</v>
      </c>
      <c r="J1166" s="5">
        <v>0</v>
      </c>
      <c r="K1166" s="5">
        <v>1499999999</v>
      </c>
      <c r="L1166" s="73">
        <v>687500000</v>
      </c>
      <c r="M1166" s="73"/>
      <c r="N1166" s="73">
        <v>0</v>
      </c>
      <c r="O1166" s="73"/>
      <c r="P1166" s="5">
        <v>687500000</v>
      </c>
      <c r="Q1166" s="5">
        <v>687500000</v>
      </c>
      <c r="R1166" s="74">
        <v>45.83333336388889</v>
      </c>
      <c r="S1166" s="74"/>
      <c r="T1166" s="5">
        <v>0</v>
      </c>
      <c r="U1166" s="5">
        <v>0</v>
      </c>
      <c r="V1166" s="5">
        <v>0</v>
      </c>
      <c r="W1166" s="5">
        <v>0</v>
      </c>
      <c r="X1166" s="5">
        <v>812499999</v>
      </c>
      <c r="Y1166" s="73">
        <v>0</v>
      </c>
      <c r="Z1166" s="73"/>
    </row>
    <row r="1167" spans="1:26" ht="27.75" customHeight="1">
      <c r="A1167" s="71" t="s">
        <v>1673</v>
      </c>
      <c r="B1167" s="71"/>
      <c r="C1167" s="72" t="s">
        <v>100</v>
      </c>
      <c r="D1167" s="72"/>
      <c r="E1167" s="4" t="s">
        <v>1674</v>
      </c>
      <c r="F1167" s="5">
        <v>800000000</v>
      </c>
      <c r="G1167" s="5">
        <v>0</v>
      </c>
      <c r="H1167" s="5">
        <v>0</v>
      </c>
      <c r="I1167" s="5">
        <v>0</v>
      </c>
      <c r="J1167" s="5">
        <v>0</v>
      </c>
      <c r="K1167" s="5">
        <v>800000000</v>
      </c>
      <c r="L1167" s="73">
        <v>400000000</v>
      </c>
      <c r="M1167" s="73"/>
      <c r="N1167" s="73">
        <v>0</v>
      </c>
      <c r="O1167" s="73"/>
      <c r="P1167" s="5">
        <v>400000000</v>
      </c>
      <c r="Q1167" s="5">
        <v>400000000</v>
      </c>
      <c r="R1167" s="74">
        <v>50</v>
      </c>
      <c r="S1167" s="74"/>
      <c r="T1167" s="5">
        <v>0</v>
      </c>
      <c r="U1167" s="5">
        <v>0</v>
      </c>
      <c r="V1167" s="5">
        <v>0</v>
      </c>
      <c r="W1167" s="5">
        <v>0</v>
      </c>
      <c r="X1167" s="5">
        <v>400000000</v>
      </c>
      <c r="Y1167" s="73">
        <v>0</v>
      </c>
      <c r="Z1167" s="73"/>
    </row>
    <row r="1168" spans="1:26" ht="28.5" customHeight="1">
      <c r="A1168" s="71" t="s">
        <v>1675</v>
      </c>
      <c r="B1168" s="71"/>
      <c r="C1168" s="72" t="s">
        <v>100</v>
      </c>
      <c r="D1168" s="72"/>
      <c r="E1168" s="4" t="s">
        <v>1676</v>
      </c>
      <c r="F1168" s="5">
        <v>200000000</v>
      </c>
      <c r="G1168" s="5">
        <v>0</v>
      </c>
      <c r="H1168" s="5">
        <v>0</v>
      </c>
      <c r="I1168" s="5">
        <v>0</v>
      </c>
      <c r="J1168" s="5">
        <v>0</v>
      </c>
      <c r="K1168" s="5">
        <v>200000000</v>
      </c>
      <c r="L1168" s="73">
        <v>0</v>
      </c>
      <c r="M1168" s="73"/>
      <c r="N1168" s="73">
        <v>0</v>
      </c>
      <c r="O1168" s="73"/>
      <c r="P1168" s="5">
        <v>0</v>
      </c>
      <c r="Q1168" s="5">
        <v>0</v>
      </c>
      <c r="R1168" s="74">
        <v>0</v>
      </c>
      <c r="S1168" s="74"/>
      <c r="T1168" s="5">
        <v>0</v>
      </c>
      <c r="U1168" s="5">
        <v>0</v>
      </c>
      <c r="V1168" s="5">
        <v>0</v>
      </c>
      <c r="W1168" s="5">
        <v>0</v>
      </c>
      <c r="X1168" s="5">
        <v>200000000</v>
      </c>
      <c r="Y1168" s="73">
        <v>0</v>
      </c>
      <c r="Z1168" s="73"/>
    </row>
    <row r="1169" spans="1:26" ht="28.5" customHeight="1">
      <c r="A1169" s="71" t="s">
        <v>1677</v>
      </c>
      <c r="B1169" s="71"/>
      <c r="C1169" s="72" t="s">
        <v>100</v>
      </c>
      <c r="D1169" s="72"/>
      <c r="E1169" s="4" t="s">
        <v>1678</v>
      </c>
      <c r="F1169" s="5">
        <v>1</v>
      </c>
      <c r="G1169" s="5">
        <v>0</v>
      </c>
      <c r="H1169" s="5">
        <v>0</v>
      </c>
      <c r="I1169" s="5">
        <v>0</v>
      </c>
      <c r="J1169" s="5">
        <v>0</v>
      </c>
      <c r="K1169" s="5">
        <v>1</v>
      </c>
      <c r="L1169" s="73">
        <v>0</v>
      </c>
      <c r="M1169" s="73"/>
      <c r="N1169" s="73">
        <v>0</v>
      </c>
      <c r="O1169" s="73"/>
      <c r="P1169" s="5">
        <v>0</v>
      </c>
      <c r="Q1169" s="5">
        <v>0</v>
      </c>
      <c r="R1169" s="74">
        <v>0</v>
      </c>
      <c r="S1169" s="74"/>
      <c r="T1169" s="5">
        <v>0</v>
      </c>
      <c r="U1169" s="5">
        <v>0</v>
      </c>
      <c r="V1169" s="5">
        <v>0</v>
      </c>
      <c r="W1169" s="5">
        <v>0</v>
      </c>
      <c r="X1169" s="5">
        <v>1</v>
      </c>
      <c r="Y1169" s="73">
        <v>0</v>
      </c>
      <c r="Z1169" s="73"/>
    </row>
    <row r="1170" spans="1:26" ht="21" customHeight="1">
      <c r="A1170" s="71" t="s">
        <v>1679</v>
      </c>
      <c r="B1170" s="71"/>
      <c r="C1170" s="72"/>
      <c r="D1170" s="72"/>
      <c r="E1170" s="4" t="s">
        <v>1680</v>
      </c>
      <c r="F1170" s="5">
        <v>1656942995</v>
      </c>
      <c r="G1170" s="5">
        <v>90406601</v>
      </c>
      <c r="H1170" s="5">
        <v>0</v>
      </c>
      <c r="I1170" s="5">
        <v>0</v>
      </c>
      <c r="J1170" s="5">
        <v>0</v>
      </c>
      <c r="K1170" s="5">
        <v>1747349596</v>
      </c>
      <c r="L1170" s="73">
        <v>91926584</v>
      </c>
      <c r="M1170" s="73"/>
      <c r="N1170" s="73">
        <v>0</v>
      </c>
      <c r="O1170" s="73"/>
      <c r="P1170" s="5">
        <v>91926584</v>
      </c>
      <c r="Q1170" s="5">
        <v>91926584</v>
      </c>
      <c r="R1170" s="74">
        <v>5.2609154006980985</v>
      </c>
      <c r="S1170" s="74"/>
      <c r="T1170" s="5">
        <v>0</v>
      </c>
      <c r="U1170" s="5">
        <v>0</v>
      </c>
      <c r="V1170" s="5">
        <v>0</v>
      </c>
      <c r="W1170" s="5">
        <v>0</v>
      </c>
      <c r="X1170" s="5">
        <v>1655423012</v>
      </c>
      <c r="Y1170" s="73">
        <v>0</v>
      </c>
      <c r="Z1170" s="73"/>
    </row>
    <row r="1171" spans="1:26" ht="54" customHeight="1">
      <c r="A1171" s="71" t="s">
        <v>1681</v>
      </c>
      <c r="B1171" s="71"/>
      <c r="C1171" s="72"/>
      <c r="D1171" s="72"/>
      <c r="E1171" s="4" t="s">
        <v>1682</v>
      </c>
      <c r="F1171" s="5">
        <v>756942995</v>
      </c>
      <c r="G1171" s="5">
        <v>0</v>
      </c>
      <c r="H1171" s="5">
        <v>0</v>
      </c>
      <c r="I1171" s="5">
        <v>0</v>
      </c>
      <c r="J1171" s="5">
        <v>0</v>
      </c>
      <c r="K1171" s="5">
        <v>756942995</v>
      </c>
      <c r="L1171" s="73">
        <v>0</v>
      </c>
      <c r="M1171" s="73"/>
      <c r="N1171" s="73">
        <v>0</v>
      </c>
      <c r="O1171" s="73"/>
      <c r="P1171" s="5">
        <v>0</v>
      </c>
      <c r="Q1171" s="5">
        <v>0</v>
      </c>
      <c r="R1171" s="74">
        <v>0</v>
      </c>
      <c r="S1171" s="74"/>
      <c r="T1171" s="5">
        <v>0</v>
      </c>
      <c r="U1171" s="5">
        <v>0</v>
      </c>
      <c r="V1171" s="5">
        <v>0</v>
      </c>
      <c r="W1171" s="5">
        <v>0</v>
      </c>
      <c r="X1171" s="5">
        <v>756942995</v>
      </c>
      <c r="Y1171" s="73">
        <v>0</v>
      </c>
      <c r="Z1171" s="73"/>
    </row>
    <row r="1172" spans="1:26" ht="36.75" customHeight="1">
      <c r="A1172" s="71" t="s">
        <v>1683</v>
      </c>
      <c r="B1172" s="71"/>
      <c r="C1172" s="72" t="s">
        <v>100</v>
      </c>
      <c r="D1172" s="72"/>
      <c r="E1172" s="4" t="s">
        <v>1684</v>
      </c>
      <c r="F1172" s="5">
        <v>150000000</v>
      </c>
      <c r="G1172" s="5">
        <v>0</v>
      </c>
      <c r="H1172" s="5">
        <v>0</v>
      </c>
      <c r="I1172" s="5">
        <v>0</v>
      </c>
      <c r="J1172" s="5">
        <v>0</v>
      </c>
      <c r="K1172" s="5">
        <v>150000000</v>
      </c>
      <c r="L1172" s="73">
        <v>0</v>
      </c>
      <c r="M1172" s="73"/>
      <c r="N1172" s="73">
        <v>0</v>
      </c>
      <c r="O1172" s="73"/>
      <c r="P1172" s="5">
        <v>0</v>
      </c>
      <c r="Q1172" s="5">
        <v>0</v>
      </c>
      <c r="R1172" s="74">
        <v>0</v>
      </c>
      <c r="S1172" s="74"/>
      <c r="T1172" s="5">
        <v>0</v>
      </c>
      <c r="U1172" s="5">
        <v>0</v>
      </c>
      <c r="V1172" s="5">
        <v>0</v>
      </c>
      <c r="W1172" s="5">
        <v>0</v>
      </c>
      <c r="X1172" s="5">
        <v>150000000</v>
      </c>
      <c r="Y1172" s="73">
        <v>0</v>
      </c>
      <c r="Z1172" s="73"/>
    </row>
    <row r="1173" spans="1:26" ht="45" customHeight="1">
      <c r="A1173" s="71" t="s">
        <v>1685</v>
      </c>
      <c r="B1173" s="71"/>
      <c r="C1173" s="72" t="s">
        <v>100</v>
      </c>
      <c r="D1173" s="72"/>
      <c r="E1173" s="4" t="s">
        <v>1686</v>
      </c>
      <c r="F1173" s="5">
        <v>606942995</v>
      </c>
      <c r="G1173" s="5">
        <v>0</v>
      </c>
      <c r="H1173" s="5">
        <v>0</v>
      </c>
      <c r="I1173" s="5">
        <v>0</v>
      </c>
      <c r="J1173" s="5">
        <v>0</v>
      </c>
      <c r="K1173" s="5">
        <v>606942995</v>
      </c>
      <c r="L1173" s="73">
        <v>0</v>
      </c>
      <c r="M1173" s="73"/>
      <c r="N1173" s="73">
        <v>0</v>
      </c>
      <c r="O1173" s="73"/>
      <c r="P1173" s="5">
        <v>0</v>
      </c>
      <c r="Q1173" s="5">
        <v>0</v>
      </c>
      <c r="R1173" s="74">
        <v>0</v>
      </c>
      <c r="S1173" s="74"/>
      <c r="T1173" s="5">
        <v>0</v>
      </c>
      <c r="U1173" s="5">
        <v>0</v>
      </c>
      <c r="V1173" s="5">
        <v>0</v>
      </c>
      <c r="W1173" s="5">
        <v>0</v>
      </c>
      <c r="X1173" s="5">
        <v>606942995</v>
      </c>
      <c r="Y1173" s="73">
        <v>0</v>
      </c>
      <c r="Z1173" s="73"/>
    </row>
    <row r="1174" spans="1:26" ht="87.75" customHeight="1">
      <c r="A1174" s="71" t="s">
        <v>1687</v>
      </c>
      <c r="B1174" s="71"/>
      <c r="C1174" s="72"/>
      <c r="D1174" s="72"/>
      <c r="E1174" s="4" t="s">
        <v>1688</v>
      </c>
      <c r="F1174" s="5">
        <v>500000000</v>
      </c>
      <c r="G1174" s="5">
        <v>0</v>
      </c>
      <c r="H1174" s="5">
        <v>0</v>
      </c>
      <c r="I1174" s="5">
        <v>0</v>
      </c>
      <c r="J1174" s="5">
        <v>0</v>
      </c>
      <c r="K1174" s="5">
        <v>500000000</v>
      </c>
      <c r="L1174" s="73">
        <v>1519983</v>
      </c>
      <c r="M1174" s="73"/>
      <c r="N1174" s="73">
        <v>0</v>
      </c>
      <c r="O1174" s="73"/>
      <c r="P1174" s="5">
        <v>1519983</v>
      </c>
      <c r="Q1174" s="5">
        <v>1519983</v>
      </c>
      <c r="R1174" s="74">
        <v>0.3039966</v>
      </c>
      <c r="S1174" s="74"/>
      <c r="T1174" s="5">
        <v>0</v>
      </c>
      <c r="U1174" s="5">
        <v>0</v>
      </c>
      <c r="V1174" s="5">
        <v>0</v>
      </c>
      <c r="W1174" s="5">
        <v>0</v>
      </c>
      <c r="X1174" s="5">
        <v>498480017</v>
      </c>
      <c r="Y1174" s="73">
        <v>0</v>
      </c>
      <c r="Z1174" s="73"/>
    </row>
    <row r="1175" spans="1:26" ht="21" customHeight="1">
      <c r="A1175" s="71" t="s">
        <v>1689</v>
      </c>
      <c r="B1175" s="71"/>
      <c r="C1175" s="72" t="s">
        <v>100</v>
      </c>
      <c r="D1175" s="72"/>
      <c r="E1175" s="4" t="s">
        <v>1690</v>
      </c>
      <c r="F1175" s="5">
        <v>470000000</v>
      </c>
      <c r="G1175" s="5">
        <v>0</v>
      </c>
      <c r="H1175" s="5">
        <v>0</v>
      </c>
      <c r="I1175" s="5">
        <v>0</v>
      </c>
      <c r="J1175" s="5">
        <v>0</v>
      </c>
      <c r="K1175" s="5">
        <v>470000000</v>
      </c>
      <c r="L1175" s="73">
        <v>0</v>
      </c>
      <c r="M1175" s="73"/>
      <c r="N1175" s="73">
        <v>0</v>
      </c>
      <c r="O1175" s="73"/>
      <c r="P1175" s="5">
        <v>0</v>
      </c>
      <c r="Q1175" s="5">
        <v>0</v>
      </c>
      <c r="R1175" s="74">
        <v>0</v>
      </c>
      <c r="S1175" s="74"/>
      <c r="T1175" s="5">
        <v>0</v>
      </c>
      <c r="U1175" s="5">
        <v>0</v>
      </c>
      <c r="V1175" s="5">
        <v>0</v>
      </c>
      <c r="W1175" s="5">
        <v>0</v>
      </c>
      <c r="X1175" s="5">
        <v>470000000</v>
      </c>
      <c r="Y1175" s="73">
        <v>0</v>
      </c>
      <c r="Z1175" s="73"/>
    </row>
    <row r="1176" spans="1:26" ht="36.75" customHeight="1">
      <c r="A1176" s="71" t="s">
        <v>1691</v>
      </c>
      <c r="B1176" s="71"/>
      <c r="C1176" s="72" t="s">
        <v>100</v>
      </c>
      <c r="D1176" s="72"/>
      <c r="E1176" s="4" t="s">
        <v>1692</v>
      </c>
      <c r="F1176" s="5">
        <v>30000000</v>
      </c>
      <c r="G1176" s="5">
        <v>0</v>
      </c>
      <c r="H1176" s="5">
        <v>0</v>
      </c>
      <c r="I1176" s="5">
        <v>0</v>
      </c>
      <c r="J1176" s="5">
        <v>0</v>
      </c>
      <c r="K1176" s="5">
        <v>30000000</v>
      </c>
      <c r="L1176" s="73">
        <v>1519983</v>
      </c>
      <c r="M1176" s="73"/>
      <c r="N1176" s="73">
        <v>0</v>
      </c>
      <c r="O1176" s="73"/>
      <c r="P1176" s="5">
        <v>1519983</v>
      </c>
      <c r="Q1176" s="5">
        <v>1519983</v>
      </c>
      <c r="R1176" s="74">
        <v>5.06661</v>
      </c>
      <c r="S1176" s="74"/>
      <c r="T1176" s="5">
        <v>0</v>
      </c>
      <c r="U1176" s="5">
        <v>0</v>
      </c>
      <c r="V1176" s="5">
        <v>0</v>
      </c>
      <c r="W1176" s="5">
        <v>0</v>
      </c>
      <c r="X1176" s="5">
        <v>28480017</v>
      </c>
      <c r="Y1176" s="73">
        <v>0</v>
      </c>
      <c r="Z1176" s="73"/>
    </row>
    <row r="1177" spans="1:26" ht="36.75" customHeight="1">
      <c r="A1177" s="71" t="s">
        <v>1693</v>
      </c>
      <c r="B1177" s="71"/>
      <c r="C1177" s="72"/>
      <c r="D1177" s="72"/>
      <c r="E1177" s="4" t="s">
        <v>1694</v>
      </c>
      <c r="F1177" s="5">
        <v>400000000</v>
      </c>
      <c r="G1177" s="5">
        <v>0</v>
      </c>
      <c r="H1177" s="5">
        <v>0</v>
      </c>
      <c r="I1177" s="5">
        <v>0</v>
      </c>
      <c r="J1177" s="5">
        <v>0</v>
      </c>
      <c r="K1177" s="5">
        <v>400000000</v>
      </c>
      <c r="L1177" s="73">
        <v>0</v>
      </c>
      <c r="M1177" s="73"/>
      <c r="N1177" s="73">
        <v>0</v>
      </c>
      <c r="O1177" s="73"/>
      <c r="P1177" s="5">
        <v>0</v>
      </c>
      <c r="Q1177" s="5">
        <v>0</v>
      </c>
      <c r="R1177" s="74">
        <v>0</v>
      </c>
      <c r="S1177" s="74"/>
      <c r="T1177" s="5">
        <v>0</v>
      </c>
      <c r="U1177" s="5">
        <v>0</v>
      </c>
      <c r="V1177" s="5">
        <v>0</v>
      </c>
      <c r="W1177" s="5">
        <v>0</v>
      </c>
      <c r="X1177" s="5">
        <v>400000000</v>
      </c>
      <c r="Y1177" s="73">
        <v>0</v>
      </c>
      <c r="Z1177" s="73"/>
    </row>
    <row r="1178" spans="1:26" ht="36.75" customHeight="1">
      <c r="A1178" s="71" t="s">
        <v>1695</v>
      </c>
      <c r="B1178" s="71"/>
      <c r="C1178" s="72" t="s">
        <v>100</v>
      </c>
      <c r="D1178" s="72"/>
      <c r="E1178" s="4" t="s">
        <v>1696</v>
      </c>
      <c r="F1178" s="5">
        <v>400000000</v>
      </c>
      <c r="G1178" s="5">
        <v>0</v>
      </c>
      <c r="H1178" s="5">
        <v>0</v>
      </c>
      <c r="I1178" s="5">
        <v>0</v>
      </c>
      <c r="J1178" s="5">
        <v>0</v>
      </c>
      <c r="K1178" s="5">
        <v>400000000</v>
      </c>
      <c r="L1178" s="73">
        <v>0</v>
      </c>
      <c r="M1178" s="73"/>
      <c r="N1178" s="73">
        <v>0</v>
      </c>
      <c r="O1178" s="73"/>
      <c r="P1178" s="5">
        <v>0</v>
      </c>
      <c r="Q1178" s="5">
        <v>0</v>
      </c>
      <c r="R1178" s="74">
        <v>0</v>
      </c>
      <c r="S1178" s="74"/>
      <c r="T1178" s="5">
        <v>0</v>
      </c>
      <c r="U1178" s="5">
        <v>0</v>
      </c>
      <c r="V1178" s="5">
        <v>0</v>
      </c>
      <c r="W1178" s="5">
        <v>0</v>
      </c>
      <c r="X1178" s="5">
        <v>400000000</v>
      </c>
      <c r="Y1178" s="73">
        <v>0</v>
      </c>
      <c r="Z1178" s="73"/>
    </row>
    <row r="1179" spans="1:26" ht="36.75" customHeight="1">
      <c r="A1179" s="71" t="s">
        <v>1697</v>
      </c>
      <c r="B1179" s="71"/>
      <c r="C1179" s="72"/>
      <c r="D1179" s="72"/>
      <c r="E1179" s="4" t="s">
        <v>1081</v>
      </c>
      <c r="F1179" s="5">
        <v>0</v>
      </c>
      <c r="G1179" s="5">
        <v>90406601</v>
      </c>
      <c r="H1179" s="5">
        <v>0</v>
      </c>
      <c r="I1179" s="5">
        <v>0</v>
      </c>
      <c r="J1179" s="5">
        <v>0</v>
      </c>
      <c r="K1179" s="5">
        <v>90406601</v>
      </c>
      <c r="L1179" s="73">
        <v>90406601</v>
      </c>
      <c r="M1179" s="73"/>
      <c r="N1179" s="73">
        <v>0</v>
      </c>
      <c r="O1179" s="73"/>
      <c r="P1179" s="5">
        <v>90406601</v>
      </c>
      <c r="Q1179" s="5">
        <v>90406601</v>
      </c>
      <c r="R1179" s="74">
        <v>100</v>
      </c>
      <c r="S1179" s="74"/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73">
        <v>0</v>
      </c>
      <c r="Z1179" s="73"/>
    </row>
    <row r="1180" spans="1:26" ht="70.5" customHeight="1">
      <c r="A1180" s="71" t="s">
        <v>1698</v>
      </c>
      <c r="B1180" s="71"/>
      <c r="C1180" s="72" t="s">
        <v>100</v>
      </c>
      <c r="D1180" s="72"/>
      <c r="E1180" s="4" t="s">
        <v>1699</v>
      </c>
      <c r="F1180" s="5">
        <v>0</v>
      </c>
      <c r="G1180" s="5">
        <v>90406601</v>
      </c>
      <c r="H1180" s="5">
        <v>0</v>
      </c>
      <c r="I1180" s="5">
        <v>0</v>
      </c>
      <c r="J1180" s="5">
        <v>0</v>
      </c>
      <c r="K1180" s="5">
        <v>90406601</v>
      </c>
      <c r="L1180" s="73">
        <v>90406601</v>
      </c>
      <c r="M1180" s="73"/>
      <c r="N1180" s="73">
        <v>0</v>
      </c>
      <c r="O1180" s="73"/>
      <c r="P1180" s="5">
        <v>90406601</v>
      </c>
      <c r="Q1180" s="5">
        <v>90406601</v>
      </c>
      <c r="R1180" s="74">
        <v>100</v>
      </c>
      <c r="S1180" s="74"/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73">
        <v>0</v>
      </c>
      <c r="Z1180" s="73"/>
    </row>
    <row r="1181" spans="1:26" ht="16.5" customHeight="1">
      <c r="A1181" s="68" t="s">
        <v>1700</v>
      </c>
      <c r="B1181" s="68"/>
      <c r="C1181" s="68"/>
      <c r="D1181" s="68"/>
      <c r="E1181" s="68"/>
      <c r="F1181" s="6">
        <v>485989365125</v>
      </c>
      <c r="G1181" s="6">
        <v>4554342516</v>
      </c>
      <c r="H1181" s="6">
        <v>11251334727</v>
      </c>
      <c r="I1181" s="6">
        <v>21129648940</v>
      </c>
      <c r="J1181" s="6">
        <v>21129648940</v>
      </c>
      <c r="K1181" s="69">
        <v>479292372914</v>
      </c>
      <c r="L1181" s="69"/>
      <c r="M1181" s="69">
        <v>162166974273</v>
      </c>
      <c r="N1181" s="69"/>
      <c r="O1181" s="6">
        <v>0</v>
      </c>
      <c r="P1181" s="6">
        <v>57490426517</v>
      </c>
      <c r="Q1181" s="6">
        <v>57490426517</v>
      </c>
      <c r="R1181" s="70"/>
      <c r="S1181" s="70"/>
      <c r="T1181" s="6">
        <v>14634035439</v>
      </c>
      <c r="U1181" s="6">
        <v>0</v>
      </c>
      <c r="V1181" s="6">
        <v>12857919043</v>
      </c>
      <c r="W1181" s="6">
        <v>12857919043</v>
      </c>
      <c r="X1181" s="69">
        <v>317125398641</v>
      </c>
      <c r="Y1181" s="69"/>
      <c r="Z1181" s="6">
        <v>1776116396</v>
      </c>
    </row>
    <row r="1182" ht="39" customHeight="1"/>
    <row r="1183" ht="3" customHeight="1"/>
    <row r="1184" spans="8:20" ht="12.75" customHeight="1">
      <c r="H1184" s="66" t="s">
        <v>1701</v>
      </c>
      <c r="I1184" s="66"/>
      <c r="J1184" s="66"/>
      <c r="K1184" s="66"/>
      <c r="P1184" s="66" t="s">
        <v>1702</v>
      </c>
      <c r="Q1184" s="66"/>
      <c r="R1184" s="66"/>
      <c r="S1184" s="66"/>
      <c r="T1184" s="66"/>
    </row>
    <row r="1185" spans="8:20" ht="13.5" customHeight="1">
      <c r="H1185" s="66" t="s">
        <v>1703</v>
      </c>
      <c r="I1185" s="66"/>
      <c r="J1185" s="66"/>
      <c r="K1185" s="66"/>
      <c r="P1185" s="66" t="s">
        <v>1704</v>
      </c>
      <c r="Q1185" s="66"/>
      <c r="R1185" s="66"/>
      <c r="S1185" s="66"/>
      <c r="T1185" s="66"/>
    </row>
    <row r="1186" ht="3.75" customHeight="1"/>
    <row r="1187" spans="2:27" ht="16.5" customHeight="1">
      <c r="B1187" s="67" t="s">
        <v>1705</v>
      </c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</row>
  </sheetData>
  <sheetProtection/>
  <mergeCells count="7049">
    <mergeCell ref="G1:T4"/>
    <mergeCell ref="V1:AA1"/>
    <mergeCell ref="X2:AA2"/>
    <mergeCell ref="Y9:Z9"/>
    <mergeCell ref="A6:C6"/>
    <mergeCell ref="D6:F6"/>
    <mergeCell ref="A7:C7"/>
    <mergeCell ref="D7:F7"/>
    <mergeCell ref="L9:M9"/>
    <mergeCell ref="N9:Q9"/>
    <mergeCell ref="I10:J10"/>
    <mergeCell ref="L10:M10"/>
    <mergeCell ref="N10:O10"/>
    <mergeCell ref="S10:T10"/>
    <mergeCell ref="S9:T9"/>
    <mergeCell ref="U9:W9"/>
    <mergeCell ref="Y10:Z10"/>
    <mergeCell ref="A9:D9"/>
    <mergeCell ref="F9:K9"/>
    <mergeCell ref="A11:D11"/>
    <mergeCell ref="L11:M11"/>
    <mergeCell ref="N11:O11"/>
    <mergeCell ref="S11:T11"/>
    <mergeCell ref="Y11:Z11"/>
    <mergeCell ref="A10:D10"/>
    <mergeCell ref="G10:H10"/>
    <mergeCell ref="A12:D12"/>
    <mergeCell ref="L12:M12"/>
    <mergeCell ref="N12:O12"/>
    <mergeCell ref="S12:T12"/>
    <mergeCell ref="Y12:Z12"/>
    <mergeCell ref="A13:B13"/>
    <mergeCell ref="C13:D13"/>
    <mergeCell ref="L13:M13"/>
    <mergeCell ref="N13:O13"/>
    <mergeCell ref="R13:S13"/>
    <mergeCell ref="Y13:Z13"/>
    <mergeCell ref="A14:B14"/>
    <mergeCell ref="C14:D14"/>
    <mergeCell ref="L14:M14"/>
    <mergeCell ref="N14:O14"/>
    <mergeCell ref="R14:S14"/>
    <mergeCell ref="Y14:Z14"/>
    <mergeCell ref="A15:B15"/>
    <mergeCell ref="C15:D15"/>
    <mergeCell ref="L15:M15"/>
    <mergeCell ref="N15:O15"/>
    <mergeCell ref="R15:S15"/>
    <mergeCell ref="Y15:Z15"/>
    <mergeCell ref="A16:B16"/>
    <mergeCell ref="C16:D16"/>
    <mergeCell ref="L16:M16"/>
    <mergeCell ref="N16:O16"/>
    <mergeCell ref="R16:S16"/>
    <mergeCell ref="Y16:Z16"/>
    <mergeCell ref="A17:B17"/>
    <mergeCell ref="C17:D17"/>
    <mergeCell ref="L17:M17"/>
    <mergeCell ref="N17:O17"/>
    <mergeCell ref="R17:S17"/>
    <mergeCell ref="Y17:Z17"/>
    <mergeCell ref="A18:B18"/>
    <mergeCell ref="C18:D18"/>
    <mergeCell ref="L18:M18"/>
    <mergeCell ref="N18:O18"/>
    <mergeCell ref="R18:S18"/>
    <mergeCell ref="Y18:Z18"/>
    <mergeCell ref="A19:B19"/>
    <mergeCell ref="C19:D19"/>
    <mergeCell ref="L19:M19"/>
    <mergeCell ref="N19:O19"/>
    <mergeCell ref="R19:S19"/>
    <mergeCell ref="Y19:Z19"/>
    <mergeCell ref="A20:B20"/>
    <mergeCell ref="C20:D20"/>
    <mergeCell ref="L20:M20"/>
    <mergeCell ref="N20:O20"/>
    <mergeCell ref="R20:S20"/>
    <mergeCell ref="Y20:Z20"/>
    <mergeCell ref="A21:B21"/>
    <mergeCell ref="C21:D21"/>
    <mergeCell ref="L21:M21"/>
    <mergeCell ref="N21:O21"/>
    <mergeCell ref="R21:S21"/>
    <mergeCell ref="Y21:Z21"/>
    <mergeCell ref="A22:B22"/>
    <mergeCell ref="C22:D22"/>
    <mergeCell ref="L22:M22"/>
    <mergeCell ref="N22:O22"/>
    <mergeCell ref="R22:S22"/>
    <mergeCell ref="Y22:Z22"/>
    <mergeCell ref="A23:B23"/>
    <mergeCell ref="C23:D23"/>
    <mergeCell ref="L23:M23"/>
    <mergeCell ref="N23:O23"/>
    <mergeCell ref="R23:S23"/>
    <mergeCell ref="Y23:Z23"/>
    <mergeCell ref="A24:B24"/>
    <mergeCell ref="C24:D24"/>
    <mergeCell ref="L24:M24"/>
    <mergeCell ref="N24:O24"/>
    <mergeCell ref="R24:S24"/>
    <mergeCell ref="Y24:Z24"/>
    <mergeCell ref="A25:B25"/>
    <mergeCell ref="C25:D25"/>
    <mergeCell ref="L25:M25"/>
    <mergeCell ref="N25:O25"/>
    <mergeCell ref="R25:S25"/>
    <mergeCell ref="Y25:Z25"/>
    <mergeCell ref="A26:B26"/>
    <mergeCell ref="C26:D26"/>
    <mergeCell ref="L26:M26"/>
    <mergeCell ref="N26:O26"/>
    <mergeCell ref="R26:S26"/>
    <mergeCell ref="Y26:Z26"/>
    <mergeCell ref="A27:B27"/>
    <mergeCell ref="C27:D27"/>
    <mergeCell ref="L27:M27"/>
    <mergeCell ref="N27:O27"/>
    <mergeCell ref="R27:S27"/>
    <mergeCell ref="Y27:Z27"/>
    <mergeCell ref="A28:B28"/>
    <mergeCell ref="C28:D28"/>
    <mergeCell ref="L28:M28"/>
    <mergeCell ref="N28:O28"/>
    <mergeCell ref="R28:S28"/>
    <mergeCell ref="Y28:Z28"/>
    <mergeCell ref="A29:B29"/>
    <mergeCell ref="C29:D29"/>
    <mergeCell ref="L29:M29"/>
    <mergeCell ref="N29:O29"/>
    <mergeCell ref="R29:S29"/>
    <mergeCell ref="Y29:Z29"/>
    <mergeCell ref="A30:B30"/>
    <mergeCell ref="C30:D30"/>
    <mergeCell ref="L30:M30"/>
    <mergeCell ref="N30:O30"/>
    <mergeCell ref="R30:S30"/>
    <mergeCell ref="Y30:Z30"/>
    <mergeCell ref="A31:B31"/>
    <mergeCell ref="C31:D31"/>
    <mergeCell ref="L31:M31"/>
    <mergeCell ref="N31:O31"/>
    <mergeCell ref="R31:S31"/>
    <mergeCell ref="Y31:Z31"/>
    <mergeCell ref="A32:B32"/>
    <mergeCell ref="C32:D32"/>
    <mergeCell ref="L32:M32"/>
    <mergeCell ref="N32:O32"/>
    <mergeCell ref="R32:S32"/>
    <mergeCell ref="Y32:Z32"/>
    <mergeCell ref="A33:B33"/>
    <mergeCell ref="C33:D33"/>
    <mergeCell ref="L33:M33"/>
    <mergeCell ref="N33:O33"/>
    <mergeCell ref="R33:S33"/>
    <mergeCell ref="Y33:Z33"/>
    <mergeCell ref="A34:B34"/>
    <mergeCell ref="C34:D34"/>
    <mergeCell ref="L34:M34"/>
    <mergeCell ref="N34:O34"/>
    <mergeCell ref="R34:S34"/>
    <mergeCell ref="Y34:Z34"/>
    <mergeCell ref="A35:B35"/>
    <mergeCell ref="C35:D35"/>
    <mergeCell ref="L35:M35"/>
    <mergeCell ref="N35:O35"/>
    <mergeCell ref="R35:S35"/>
    <mergeCell ref="Y35:Z35"/>
    <mergeCell ref="A36:B36"/>
    <mergeCell ref="C36:D36"/>
    <mergeCell ref="L36:M36"/>
    <mergeCell ref="N36:O36"/>
    <mergeCell ref="R36:S36"/>
    <mergeCell ref="Y36:Z36"/>
    <mergeCell ref="A37:B37"/>
    <mergeCell ref="C37:D37"/>
    <mergeCell ref="L37:M37"/>
    <mergeCell ref="N37:O37"/>
    <mergeCell ref="R37:S37"/>
    <mergeCell ref="Y37:Z37"/>
    <mergeCell ref="A38:B38"/>
    <mergeCell ref="C38:D38"/>
    <mergeCell ref="L38:M38"/>
    <mergeCell ref="N38:O38"/>
    <mergeCell ref="R38:S38"/>
    <mergeCell ref="Y38:Z38"/>
    <mergeCell ref="A39:B39"/>
    <mergeCell ref="C39:D39"/>
    <mergeCell ref="L39:M39"/>
    <mergeCell ref="N39:O39"/>
    <mergeCell ref="R39:S39"/>
    <mergeCell ref="Y39:Z39"/>
    <mergeCell ref="A40:B40"/>
    <mergeCell ref="C40:D40"/>
    <mergeCell ref="L40:M40"/>
    <mergeCell ref="N40:O40"/>
    <mergeCell ref="R40:S40"/>
    <mergeCell ref="Y40:Z40"/>
    <mergeCell ref="A41:B41"/>
    <mergeCell ref="C41:D41"/>
    <mergeCell ref="L41:M41"/>
    <mergeCell ref="N41:O41"/>
    <mergeCell ref="R41:S41"/>
    <mergeCell ref="Y41:Z41"/>
    <mergeCell ref="A42:B42"/>
    <mergeCell ref="C42:D42"/>
    <mergeCell ref="L42:M42"/>
    <mergeCell ref="N42:O42"/>
    <mergeCell ref="R42:S42"/>
    <mergeCell ref="Y42:Z42"/>
    <mergeCell ref="A43:B43"/>
    <mergeCell ref="C43:D43"/>
    <mergeCell ref="L43:M43"/>
    <mergeCell ref="N43:O43"/>
    <mergeCell ref="R43:S43"/>
    <mergeCell ref="Y43:Z43"/>
    <mergeCell ref="A44:B44"/>
    <mergeCell ref="C44:D44"/>
    <mergeCell ref="L44:M44"/>
    <mergeCell ref="N44:O44"/>
    <mergeCell ref="R44:S44"/>
    <mergeCell ref="Y44:Z44"/>
    <mergeCell ref="A45:B45"/>
    <mergeCell ref="C45:D45"/>
    <mergeCell ref="L45:M45"/>
    <mergeCell ref="N45:O45"/>
    <mergeCell ref="R45:S45"/>
    <mergeCell ref="Y45:Z45"/>
    <mergeCell ref="A46:B46"/>
    <mergeCell ref="C46:D46"/>
    <mergeCell ref="L46:M46"/>
    <mergeCell ref="N46:O46"/>
    <mergeCell ref="R46:S46"/>
    <mergeCell ref="Y46:Z46"/>
    <mergeCell ref="A47:B47"/>
    <mergeCell ref="C47:D47"/>
    <mergeCell ref="L47:M47"/>
    <mergeCell ref="N47:O47"/>
    <mergeCell ref="R47:S47"/>
    <mergeCell ref="Y47:Z47"/>
    <mergeCell ref="A48:B48"/>
    <mergeCell ref="C48:D48"/>
    <mergeCell ref="L48:M48"/>
    <mergeCell ref="N48:O48"/>
    <mergeCell ref="R48:S48"/>
    <mergeCell ref="Y48:Z48"/>
    <mergeCell ref="A49:B49"/>
    <mergeCell ref="C49:D49"/>
    <mergeCell ref="L49:M49"/>
    <mergeCell ref="N49:O49"/>
    <mergeCell ref="R49:S49"/>
    <mergeCell ref="Y49:Z49"/>
    <mergeCell ref="A50:B50"/>
    <mergeCell ref="C50:D50"/>
    <mergeCell ref="L50:M50"/>
    <mergeCell ref="N50:O50"/>
    <mergeCell ref="R50:S50"/>
    <mergeCell ref="Y50:Z50"/>
    <mergeCell ref="A51:B51"/>
    <mergeCell ref="C51:D51"/>
    <mergeCell ref="L51:M51"/>
    <mergeCell ref="N51:O51"/>
    <mergeCell ref="R51:S51"/>
    <mergeCell ref="Y51:Z51"/>
    <mergeCell ref="A52:B52"/>
    <mergeCell ref="C52:D52"/>
    <mergeCell ref="L52:M52"/>
    <mergeCell ref="N52:O52"/>
    <mergeCell ref="R52:S52"/>
    <mergeCell ref="Y52:Z52"/>
    <mergeCell ref="A53:B53"/>
    <mergeCell ref="C53:D53"/>
    <mergeCell ref="L53:M53"/>
    <mergeCell ref="N53:O53"/>
    <mergeCell ref="R53:S53"/>
    <mergeCell ref="Y53:Z53"/>
    <mergeCell ref="A54:B54"/>
    <mergeCell ref="C54:D54"/>
    <mergeCell ref="L54:M54"/>
    <mergeCell ref="N54:O54"/>
    <mergeCell ref="R54:S54"/>
    <mergeCell ref="Y54:Z54"/>
    <mergeCell ref="A55:B55"/>
    <mergeCell ref="C55:D55"/>
    <mergeCell ref="L55:M55"/>
    <mergeCell ref="N55:O55"/>
    <mergeCell ref="R55:S55"/>
    <mergeCell ref="Y55:Z55"/>
    <mergeCell ref="A56:B56"/>
    <mergeCell ref="C56:D56"/>
    <mergeCell ref="L56:M56"/>
    <mergeCell ref="N56:O56"/>
    <mergeCell ref="R56:S56"/>
    <mergeCell ref="Y56:Z56"/>
    <mergeCell ref="A57:B57"/>
    <mergeCell ref="C57:D57"/>
    <mergeCell ref="L57:M57"/>
    <mergeCell ref="N57:O57"/>
    <mergeCell ref="R57:S57"/>
    <mergeCell ref="Y57:Z57"/>
    <mergeCell ref="A58:B58"/>
    <mergeCell ref="C58:D58"/>
    <mergeCell ref="L58:M58"/>
    <mergeCell ref="N58:O58"/>
    <mergeCell ref="R58:S58"/>
    <mergeCell ref="Y58:Z58"/>
    <mergeCell ref="A59:B59"/>
    <mergeCell ref="C59:D59"/>
    <mergeCell ref="L59:M59"/>
    <mergeCell ref="N59:O59"/>
    <mergeCell ref="R59:S59"/>
    <mergeCell ref="Y59:Z59"/>
    <mergeCell ref="A60:B60"/>
    <mergeCell ref="C60:D60"/>
    <mergeCell ref="L60:M60"/>
    <mergeCell ref="N60:O60"/>
    <mergeCell ref="R60:S60"/>
    <mergeCell ref="Y60:Z60"/>
    <mergeCell ref="A61:B61"/>
    <mergeCell ref="C61:D61"/>
    <mergeCell ref="L61:M61"/>
    <mergeCell ref="N61:O61"/>
    <mergeCell ref="R61:S61"/>
    <mergeCell ref="Y61:Z61"/>
    <mergeCell ref="A62:B62"/>
    <mergeCell ref="C62:D62"/>
    <mergeCell ref="L62:M62"/>
    <mergeCell ref="N62:O62"/>
    <mergeCell ref="R62:S62"/>
    <mergeCell ref="Y62:Z62"/>
    <mergeCell ref="A63:B63"/>
    <mergeCell ref="C63:D63"/>
    <mergeCell ref="L63:M63"/>
    <mergeCell ref="N63:O63"/>
    <mergeCell ref="R63:S63"/>
    <mergeCell ref="Y63:Z63"/>
    <mergeCell ref="A64:B64"/>
    <mergeCell ref="C64:D64"/>
    <mergeCell ref="L64:M64"/>
    <mergeCell ref="N64:O64"/>
    <mergeCell ref="R64:S64"/>
    <mergeCell ref="Y64:Z64"/>
    <mergeCell ref="A65:B65"/>
    <mergeCell ref="C65:D65"/>
    <mergeCell ref="L65:M65"/>
    <mergeCell ref="N65:O65"/>
    <mergeCell ref="R65:S65"/>
    <mergeCell ref="Y65:Z65"/>
    <mergeCell ref="A66:B66"/>
    <mergeCell ref="C66:D66"/>
    <mergeCell ref="L66:M66"/>
    <mergeCell ref="N66:O66"/>
    <mergeCell ref="R66:S66"/>
    <mergeCell ref="Y66:Z66"/>
    <mergeCell ref="A67:B67"/>
    <mergeCell ref="C67:D67"/>
    <mergeCell ref="L67:M67"/>
    <mergeCell ref="N67:O67"/>
    <mergeCell ref="R67:S67"/>
    <mergeCell ref="Y67:Z67"/>
    <mergeCell ref="A68:B68"/>
    <mergeCell ref="C68:D68"/>
    <mergeCell ref="L68:M68"/>
    <mergeCell ref="N68:O68"/>
    <mergeCell ref="R68:S68"/>
    <mergeCell ref="Y68:Z68"/>
    <mergeCell ref="A69:B69"/>
    <mergeCell ref="C69:D69"/>
    <mergeCell ref="L69:M69"/>
    <mergeCell ref="N69:O69"/>
    <mergeCell ref="R69:S69"/>
    <mergeCell ref="Y69:Z69"/>
    <mergeCell ref="A70:B70"/>
    <mergeCell ref="C70:D70"/>
    <mergeCell ref="L70:M70"/>
    <mergeCell ref="N70:O70"/>
    <mergeCell ref="R70:S70"/>
    <mergeCell ref="Y70:Z70"/>
    <mergeCell ref="A71:B71"/>
    <mergeCell ref="C71:D71"/>
    <mergeCell ref="L71:M71"/>
    <mergeCell ref="N71:O71"/>
    <mergeCell ref="R71:S71"/>
    <mergeCell ref="Y71:Z71"/>
    <mergeCell ref="A72:B72"/>
    <mergeCell ref="C72:D72"/>
    <mergeCell ref="L72:M72"/>
    <mergeCell ref="N72:O72"/>
    <mergeCell ref="R72:S72"/>
    <mergeCell ref="Y72:Z72"/>
    <mergeCell ref="A73:B73"/>
    <mergeCell ref="C73:D73"/>
    <mergeCell ref="L73:M73"/>
    <mergeCell ref="N73:O73"/>
    <mergeCell ref="R73:S73"/>
    <mergeCell ref="Y73:Z73"/>
    <mergeCell ref="A74:B74"/>
    <mergeCell ref="C74:D74"/>
    <mergeCell ref="L74:M74"/>
    <mergeCell ref="N74:O74"/>
    <mergeCell ref="R74:S74"/>
    <mergeCell ref="Y74:Z74"/>
    <mergeCell ref="A75:B75"/>
    <mergeCell ref="C75:D75"/>
    <mergeCell ref="L75:M75"/>
    <mergeCell ref="N75:O75"/>
    <mergeCell ref="R75:S75"/>
    <mergeCell ref="Y75:Z75"/>
    <mergeCell ref="A76:B76"/>
    <mergeCell ref="C76:D76"/>
    <mergeCell ref="L76:M76"/>
    <mergeCell ref="N76:O76"/>
    <mergeCell ref="R76:S76"/>
    <mergeCell ref="Y76:Z76"/>
    <mergeCell ref="A77:B77"/>
    <mergeCell ref="C77:D77"/>
    <mergeCell ref="L77:M77"/>
    <mergeCell ref="N77:O77"/>
    <mergeCell ref="R77:S77"/>
    <mergeCell ref="Y77:Z77"/>
    <mergeCell ref="A78:B78"/>
    <mergeCell ref="C78:D78"/>
    <mergeCell ref="L78:M78"/>
    <mergeCell ref="N78:O78"/>
    <mergeCell ref="R78:S78"/>
    <mergeCell ref="Y78:Z78"/>
    <mergeCell ref="A79:B79"/>
    <mergeCell ref="C79:D79"/>
    <mergeCell ref="L79:M79"/>
    <mergeCell ref="N79:O79"/>
    <mergeCell ref="R79:S79"/>
    <mergeCell ref="Y79:Z79"/>
    <mergeCell ref="A80:B80"/>
    <mergeCell ref="C80:D80"/>
    <mergeCell ref="L80:M80"/>
    <mergeCell ref="N80:O80"/>
    <mergeCell ref="R80:S80"/>
    <mergeCell ref="Y80:Z80"/>
    <mergeCell ref="A81:B81"/>
    <mergeCell ref="C81:D81"/>
    <mergeCell ref="L81:M81"/>
    <mergeCell ref="N81:O81"/>
    <mergeCell ref="R81:S81"/>
    <mergeCell ref="Y81:Z81"/>
    <mergeCell ref="A82:B82"/>
    <mergeCell ref="C82:D82"/>
    <mergeCell ref="L82:M82"/>
    <mergeCell ref="N82:O82"/>
    <mergeCell ref="R82:S82"/>
    <mergeCell ref="Y82:Z82"/>
    <mergeCell ref="A83:B83"/>
    <mergeCell ref="C83:D83"/>
    <mergeCell ref="L83:M83"/>
    <mergeCell ref="N83:O83"/>
    <mergeCell ref="R83:S83"/>
    <mergeCell ref="Y83:Z83"/>
    <mergeCell ref="A84:B84"/>
    <mergeCell ref="C84:D84"/>
    <mergeCell ref="L84:M84"/>
    <mergeCell ref="N84:O84"/>
    <mergeCell ref="R84:S84"/>
    <mergeCell ref="Y84:Z84"/>
    <mergeCell ref="A85:B85"/>
    <mergeCell ref="C85:D85"/>
    <mergeCell ref="L85:M85"/>
    <mergeCell ref="N85:O85"/>
    <mergeCell ref="R85:S85"/>
    <mergeCell ref="Y85:Z85"/>
    <mergeCell ref="A86:B86"/>
    <mergeCell ref="C86:D86"/>
    <mergeCell ref="L86:M86"/>
    <mergeCell ref="N86:O86"/>
    <mergeCell ref="R86:S86"/>
    <mergeCell ref="Y86:Z86"/>
    <mergeCell ref="A87:B87"/>
    <mergeCell ref="C87:D87"/>
    <mergeCell ref="L87:M87"/>
    <mergeCell ref="N87:O87"/>
    <mergeCell ref="R87:S87"/>
    <mergeCell ref="Y87:Z87"/>
    <mergeCell ref="A88:B88"/>
    <mergeCell ref="C88:D88"/>
    <mergeCell ref="L88:M88"/>
    <mergeCell ref="N88:O88"/>
    <mergeCell ref="R88:S88"/>
    <mergeCell ref="Y88:Z88"/>
    <mergeCell ref="A89:B89"/>
    <mergeCell ref="C89:D89"/>
    <mergeCell ref="L89:M89"/>
    <mergeCell ref="N89:O89"/>
    <mergeCell ref="R89:S89"/>
    <mergeCell ref="Y89:Z89"/>
    <mergeCell ref="A90:B90"/>
    <mergeCell ref="C90:D90"/>
    <mergeCell ref="L90:M90"/>
    <mergeCell ref="N90:O90"/>
    <mergeCell ref="R90:S90"/>
    <mergeCell ref="Y90:Z90"/>
    <mergeCell ref="A91:B91"/>
    <mergeCell ref="C91:D91"/>
    <mergeCell ref="L91:M91"/>
    <mergeCell ref="N91:O91"/>
    <mergeCell ref="R91:S91"/>
    <mergeCell ref="Y91:Z91"/>
    <mergeCell ref="A92:B92"/>
    <mergeCell ref="C92:D92"/>
    <mergeCell ref="L92:M92"/>
    <mergeCell ref="N92:O92"/>
    <mergeCell ref="R92:S92"/>
    <mergeCell ref="Y92:Z92"/>
    <mergeCell ref="A93:B93"/>
    <mergeCell ref="C93:D93"/>
    <mergeCell ref="L93:M93"/>
    <mergeCell ref="N93:O93"/>
    <mergeCell ref="R93:S93"/>
    <mergeCell ref="Y93:Z93"/>
    <mergeCell ref="A94:B94"/>
    <mergeCell ref="C94:D94"/>
    <mergeCell ref="L94:M94"/>
    <mergeCell ref="N94:O94"/>
    <mergeCell ref="R94:S94"/>
    <mergeCell ref="Y94:Z94"/>
    <mergeCell ref="A95:B95"/>
    <mergeCell ref="C95:D95"/>
    <mergeCell ref="L95:M95"/>
    <mergeCell ref="N95:O95"/>
    <mergeCell ref="R95:S95"/>
    <mergeCell ref="Y95:Z95"/>
    <mergeCell ref="A96:B96"/>
    <mergeCell ref="C96:D96"/>
    <mergeCell ref="L96:M96"/>
    <mergeCell ref="N96:O96"/>
    <mergeCell ref="R96:S96"/>
    <mergeCell ref="Y96:Z96"/>
    <mergeCell ref="A97:B97"/>
    <mergeCell ref="C97:D97"/>
    <mergeCell ref="L97:M97"/>
    <mergeCell ref="N97:O97"/>
    <mergeCell ref="R97:S97"/>
    <mergeCell ref="Y97:Z97"/>
    <mergeCell ref="A98:B98"/>
    <mergeCell ref="C98:D98"/>
    <mergeCell ref="L98:M98"/>
    <mergeCell ref="N98:O98"/>
    <mergeCell ref="R98:S98"/>
    <mergeCell ref="Y98:Z98"/>
    <mergeCell ref="A99:B99"/>
    <mergeCell ref="C99:D99"/>
    <mergeCell ref="L99:M99"/>
    <mergeCell ref="N99:O99"/>
    <mergeCell ref="R99:S99"/>
    <mergeCell ref="Y99:Z99"/>
    <mergeCell ref="A100:B100"/>
    <mergeCell ref="C100:D100"/>
    <mergeCell ref="L100:M100"/>
    <mergeCell ref="N100:O100"/>
    <mergeCell ref="R100:S100"/>
    <mergeCell ref="Y100:Z100"/>
    <mergeCell ref="A101:B101"/>
    <mergeCell ref="C101:D101"/>
    <mergeCell ref="L101:M101"/>
    <mergeCell ref="N101:O101"/>
    <mergeCell ref="R101:S101"/>
    <mergeCell ref="Y101:Z101"/>
    <mergeCell ref="A102:B102"/>
    <mergeCell ref="C102:D102"/>
    <mergeCell ref="L102:M102"/>
    <mergeCell ref="N102:O102"/>
    <mergeCell ref="R102:S102"/>
    <mergeCell ref="Y102:Z102"/>
    <mergeCell ref="A103:B103"/>
    <mergeCell ref="C103:D103"/>
    <mergeCell ref="L103:M103"/>
    <mergeCell ref="N103:O103"/>
    <mergeCell ref="R103:S103"/>
    <mergeCell ref="Y103:Z103"/>
    <mergeCell ref="A104:B104"/>
    <mergeCell ref="C104:D104"/>
    <mergeCell ref="L104:M104"/>
    <mergeCell ref="N104:O104"/>
    <mergeCell ref="R104:S104"/>
    <mergeCell ref="Y104:Z104"/>
    <mergeCell ref="A105:B105"/>
    <mergeCell ref="C105:D105"/>
    <mergeCell ref="L105:M105"/>
    <mergeCell ref="N105:O105"/>
    <mergeCell ref="R105:S105"/>
    <mergeCell ref="Y105:Z105"/>
    <mergeCell ref="A106:B106"/>
    <mergeCell ref="C106:D106"/>
    <mergeCell ref="L106:M106"/>
    <mergeCell ref="N106:O106"/>
    <mergeCell ref="R106:S106"/>
    <mergeCell ref="Y106:Z106"/>
    <mergeCell ref="A107:B107"/>
    <mergeCell ref="C107:D107"/>
    <mergeCell ref="L107:M107"/>
    <mergeCell ref="N107:O107"/>
    <mergeCell ref="R107:S107"/>
    <mergeCell ref="Y107:Z107"/>
    <mergeCell ref="A108:B108"/>
    <mergeCell ref="C108:D108"/>
    <mergeCell ref="L108:M108"/>
    <mergeCell ref="N108:O108"/>
    <mergeCell ref="R108:S108"/>
    <mergeCell ref="Y108:Z108"/>
    <mergeCell ref="A109:B109"/>
    <mergeCell ref="C109:D109"/>
    <mergeCell ref="L109:M109"/>
    <mergeCell ref="N109:O109"/>
    <mergeCell ref="R109:S109"/>
    <mergeCell ref="Y109:Z109"/>
    <mergeCell ref="A110:B110"/>
    <mergeCell ref="C110:D110"/>
    <mergeCell ref="L110:M110"/>
    <mergeCell ref="N110:O110"/>
    <mergeCell ref="R110:S110"/>
    <mergeCell ref="Y110:Z110"/>
    <mergeCell ref="A111:B111"/>
    <mergeCell ref="C111:D111"/>
    <mergeCell ref="L111:M111"/>
    <mergeCell ref="N111:O111"/>
    <mergeCell ref="R111:S111"/>
    <mergeCell ref="Y111:Z111"/>
    <mergeCell ref="A112:B112"/>
    <mergeCell ref="C112:D112"/>
    <mergeCell ref="L112:M112"/>
    <mergeCell ref="N112:O112"/>
    <mergeCell ref="R112:S112"/>
    <mergeCell ref="Y112:Z112"/>
    <mergeCell ref="A113:B113"/>
    <mergeCell ref="C113:D113"/>
    <mergeCell ref="L113:M113"/>
    <mergeCell ref="N113:O113"/>
    <mergeCell ref="R113:S113"/>
    <mergeCell ref="Y113:Z113"/>
    <mergeCell ref="A114:B114"/>
    <mergeCell ref="C114:D114"/>
    <mergeCell ref="L114:M114"/>
    <mergeCell ref="N114:O114"/>
    <mergeCell ref="R114:S114"/>
    <mergeCell ref="Y114:Z114"/>
    <mergeCell ref="A115:B115"/>
    <mergeCell ref="C115:D115"/>
    <mergeCell ref="L115:M115"/>
    <mergeCell ref="N115:O115"/>
    <mergeCell ref="R115:S115"/>
    <mergeCell ref="Y115:Z115"/>
    <mergeCell ref="A116:B116"/>
    <mergeCell ref="C116:D116"/>
    <mergeCell ref="L116:M116"/>
    <mergeCell ref="N116:O116"/>
    <mergeCell ref="R116:S116"/>
    <mergeCell ref="Y116:Z116"/>
    <mergeCell ref="A117:B117"/>
    <mergeCell ref="C117:D117"/>
    <mergeCell ref="L117:M117"/>
    <mergeCell ref="N117:O117"/>
    <mergeCell ref="R117:S117"/>
    <mergeCell ref="Y117:Z117"/>
    <mergeCell ref="A118:B118"/>
    <mergeCell ref="C118:D118"/>
    <mergeCell ref="L118:M118"/>
    <mergeCell ref="N118:O118"/>
    <mergeCell ref="R118:S118"/>
    <mergeCell ref="Y118:Z118"/>
    <mergeCell ref="A119:B119"/>
    <mergeCell ref="C119:D119"/>
    <mergeCell ref="L119:M119"/>
    <mergeCell ref="N119:O119"/>
    <mergeCell ref="R119:S119"/>
    <mergeCell ref="Y119:Z119"/>
    <mergeCell ref="A120:B120"/>
    <mergeCell ref="C120:D120"/>
    <mergeCell ref="L120:M120"/>
    <mergeCell ref="N120:O120"/>
    <mergeCell ref="R120:S120"/>
    <mergeCell ref="Y120:Z120"/>
    <mergeCell ref="A121:B121"/>
    <mergeCell ref="C121:D121"/>
    <mergeCell ref="L121:M121"/>
    <mergeCell ref="N121:O121"/>
    <mergeCell ref="R121:S121"/>
    <mergeCell ref="Y121:Z121"/>
    <mergeCell ref="A122:B122"/>
    <mergeCell ref="C122:D122"/>
    <mergeCell ref="L122:M122"/>
    <mergeCell ref="N122:O122"/>
    <mergeCell ref="R122:S122"/>
    <mergeCell ref="Y122:Z122"/>
    <mergeCell ref="A123:B123"/>
    <mergeCell ref="C123:D123"/>
    <mergeCell ref="L123:M123"/>
    <mergeCell ref="N123:O123"/>
    <mergeCell ref="R123:S123"/>
    <mergeCell ref="Y123:Z123"/>
    <mergeCell ref="A124:B124"/>
    <mergeCell ref="C124:D124"/>
    <mergeCell ref="L124:M124"/>
    <mergeCell ref="N124:O124"/>
    <mergeCell ref="R124:S124"/>
    <mergeCell ref="Y124:Z124"/>
    <mergeCell ref="A125:B125"/>
    <mergeCell ref="C125:D125"/>
    <mergeCell ref="L125:M125"/>
    <mergeCell ref="N125:O125"/>
    <mergeCell ref="R125:S125"/>
    <mergeCell ref="Y125:Z125"/>
    <mergeCell ref="A126:B126"/>
    <mergeCell ref="C126:D126"/>
    <mergeCell ref="L126:M126"/>
    <mergeCell ref="N126:O126"/>
    <mergeCell ref="R126:S126"/>
    <mergeCell ref="Y126:Z126"/>
    <mergeCell ref="A127:B127"/>
    <mergeCell ref="C127:D127"/>
    <mergeCell ref="L127:M127"/>
    <mergeCell ref="N127:O127"/>
    <mergeCell ref="R127:S127"/>
    <mergeCell ref="Y127:Z127"/>
    <mergeCell ref="A128:B128"/>
    <mergeCell ref="C128:D128"/>
    <mergeCell ref="L128:M128"/>
    <mergeCell ref="N128:O128"/>
    <mergeCell ref="R128:S128"/>
    <mergeCell ref="Y128:Z128"/>
    <mergeCell ref="A129:B129"/>
    <mergeCell ref="C129:D129"/>
    <mergeCell ref="L129:M129"/>
    <mergeCell ref="N129:O129"/>
    <mergeCell ref="R129:S129"/>
    <mergeCell ref="Y129:Z129"/>
    <mergeCell ref="A130:B130"/>
    <mergeCell ref="C130:D130"/>
    <mergeCell ref="L130:M130"/>
    <mergeCell ref="N130:O130"/>
    <mergeCell ref="R130:S130"/>
    <mergeCell ref="Y130:Z130"/>
    <mergeCell ref="A131:B131"/>
    <mergeCell ref="C131:D131"/>
    <mergeCell ref="L131:M131"/>
    <mergeCell ref="N131:O131"/>
    <mergeCell ref="R131:S131"/>
    <mergeCell ref="Y131:Z131"/>
    <mergeCell ref="A132:B132"/>
    <mergeCell ref="C132:D132"/>
    <mergeCell ref="L132:M132"/>
    <mergeCell ref="N132:O132"/>
    <mergeCell ref="R132:S132"/>
    <mergeCell ref="Y132:Z132"/>
    <mergeCell ref="A133:B133"/>
    <mergeCell ref="C133:D133"/>
    <mergeCell ref="L133:M133"/>
    <mergeCell ref="N133:O133"/>
    <mergeCell ref="R133:S133"/>
    <mergeCell ref="Y133:Z133"/>
    <mergeCell ref="A134:B134"/>
    <mergeCell ref="C134:D134"/>
    <mergeCell ref="L134:M134"/>
    <mergeCell ref="N134:O134"/>
    <mergeCell ref="R134:S134"/>
    <mergeCell ref="Y134:Z134"/>
    <mergeCell ref="A135:B135"/>
    <mergeCell ref="C135:D135"/>
    <mergeCell ref="L135:M135"/>
    <mergeCell ref="N135:O135"/>
    <mergeCell ref="R135:S135"/>
    <mergeCell ref="Y135:Z135"/>
    <mergeCell ref="A136:B136"/>
    <mergeCell ref="C136:D136"/>
    <mergeCell ref="L136:M136"/>
    <mergeCell ref="N136:O136"/>
    <mergeCell ref="R136:S136"/>
    <mergeCell ref="Y136:Z136"/>
    <mergeCell ref="A137:B137"/>
    <mergeCell ref="C137:D137"/>
    <mergeCell ref="L137:M137"/>
    <mergeCell ref="N137:O137"/>
    <mergeCell ref="R137:S137"/>
    <mergeCell ref="Y137:Z137"/>
    <mergeCell ref="A138:B138"/>
    <mergeCell ref="C138:D138"/>
    <mergeCell ref="L138:M138"/>
    <mergeCell ref="N138:O138"/>
    <mergeCell ref="R138:S138"/>
    <mergeCell ref="Y138:Z138"/>
    <mergeCell ref="A139:B139"/>
    <mergeCell ref="C139:D139"/>
    <mergeCell ref="L139:M139"/>
    <mergeCell ref="N139:O139"/>
    <mergeCell ref="R139:S139"/>
    <mergeCell ref="Y139:Z139"/>
    <mergeCell ref="A140:B140"/>
    <mergeCell ref="C140:D140"/>
    <mergeCell ref="L140:M140"/>
    <mergeCell ref="N140:O140"/>
    <mergeCell ref="R140:S140"/>
    <mergeCell ref="Y140:Z140"/>
    <mergeCell ref="A141:B141"/>
    <mergeCell ref="C141:D141"/>
    <mergeCell ref="L141:M141"/>
    <mergeCell ref="N141:O141"/>
    <mergeCell ref="R141:S141"/>
    <mergeCell ref="Y141:Z141"/>
    <mergeCell ref="A142:B142"/>
    <mergeCell ref="C142:D142"/>
    <mergeCell ref="L142:M142"/>
    <mergeCell ref="N142:O142"/>
    <mergeCell ref="R142:S142"/>
    <mergeCell ref="Y142:Z142"/>
    <mergeCell ref="A143:B143"/>
    <mergeCell ref="C143:D143"/>
    <mergeCell ref="L143:M143"/>
    <mergeCell ref="N143:O143"/>
    <mergeCell ref="R143:S143"/>
    <mergeCell ref="Y143:Z143"/>
    <mergeCell ref="A144:B144"/>
    <mergeCell ref="C144:D144"/>
    <mergeCell ref="L144:M144"/>
    <mergeCell ref="N144:O144"/>
    <mergeCell ref="R144:S144"/>
    <mergeCell ref="Y144:Z144"/>
    <mergeCell ref="A145:B145"/>
    <mergeCell ref="C145:D145"/>
    <mergeCell ref="L145:M145"/>
    <mergeCell ref="N145:O145"/>
    <mergeCell ref="R145:S145"/>
    <mergeCell ref="Y145:Z145"/>
    <mergeCell ref="A146:B146"/>
    <mergeCell ref="C146:D146"/>
    <mergeCell ref="L146:M146"/>
    <mergeCell ref="N146:O146"/>
    <mergeCell ref="R146:S146"/>
    <mergeCell ref="Y146:Z146"/>
    <mergeCell ref="A147:B147"/>
    <mergeCell ref="C147:D147"/>
    <mergeCell ref="L147:M147"/>
    <mergeCell ref="N147:O147"/>
    <mergeCell ref="R147:S147"/>
    <mergeCell ref="Y147:Z147"/>
    <mergeCell ref="A148:B148"/>
    <mergeCell ref="C148:D148"/>
    <mergeCell ref="L148:M148"/>
    <mergeCell ref="N148:O148"/>
    <mergeCell ref="R148:S148"/>
    <mergeCell ref="Y148:Z148"/>
    <mergeCell ref="A149:B149"/>
    <mergeCell ref="C149:D149"/>
    <mergeCell ref="L149:M149"/>
    <mergeCell ref="N149:O149"/>
    <mergeCell ref="R149:S149"/>
    <mergeCell ref="Y149:Z149"/>
    <mergeCell ref="A150:B150"/>
    <mergeCell ref="C150:D150"/>
    <mergeCell ref="L150:M150"/>
    <mergeCell ref="N150:O150"/>
    <mergeCell ref="R150:S150"/>
    <mergeCell ref="Y150:Z150"/>
    <mergeCell ref="A151:B151"/>
    <mergeCell ref="C151:D151"/>
    <mergeCell ref="L151:M151"/>
    <mergeCell ref="N151:O151"/>
    <mergeCell ref="R151:S151"/>
    <mergeCell ref="Y151:Z151"/>
    <mergeCell ref="A152:B152"/>
    <mergeCell ref="C152:D152"/>
    <mergeCell ref="L152:M152"/>
    <mergeCell ref="N152:O152"/>
    <mergeCell ref="R152:S152"/>
    <mergeCell ref="Y152:Z152"/>
    <mergeCell ref="A153:B153"/>
    <mergeCell ref="C153:D153"/>
    <mergeCell ref="L153:M153"/>
    <mergeCell ref="N153:O153"/>
    <mergeCell ref="R153:S153"/>
    <mergeCell ref="Y153:Z153"/>
    <mergeCell ref="A154:B154"/>
    <mergeCell ref="C154:D154"/>
    <mergeCell ref="L154:M154"/>
    <mergeCell ref="N154:O154"/>
    <mergeCell ref="R154:S154"/>
    <mergeCell ref="Y154:Z154"/>
    <mergeCell ref="A155:B155"/>
    <mergeCell ref="C155:D155"/>
    <mergeCell ref="L155:M155"/>
    <mergeCell ref="N155:O155"/>
    <mergeCell ref="R155:S155"/>
    <mergeCell ref="Y155:Z155"/>
    <mergeCell ref="A156:B156"/>
    <mergeCell ref="C156:D156"/>
    <mergeCell ref="L156:M156"/>
    <mergeCell ref="N156:O156"/>
    <mergeCell ref="R156:S156"/>
    <mergeCell ref="Y156:Z156"/>
    <mergeCell ref="A157:B157"/>
    <mergeCell ref="C157:D157"/>
    <mergeCell ref="L157:M157"/>
    <mergeCell ref="N157:O157"/>
    <mergeCell ref="R157:S157"/>
    <mergeCell ref="Y157:Z157"/>
    <mergeCell ref="A158:B158"/>
    <mergeCell ref="C158:D158"/>
    <mergeCell ref="L158:M158"/>
    <mergeCell ref="N158:O158"/>
    <mergeCell ref="R158:S158"/>
    <mergeCell ref="Y158:Z158"/>
    <mergeCell ref="A159:B159"/>
    <mergeCell ref="C159:D159"/>
    <mergeCell ref="L159:M159"/>
    <mergeCell ref="N159:O159"/>
    <mergeCell ref="R159:S159"/>
    <mergeCell ref="Y159:Z159"/>
    <mergeCell ref="A160:B160"/>
    <mergeCell ref="C160:D160"/>
    <mergeCell ref="L160:M160"/>
    <mergeCell ref="N160:O160"/>
    <mergeCell ref="R160:S160"/>
    <mergeCell ref="Y160:Z160"/>
    <mergeCell ref="A161:B161"/>
    <mergeCell ref="C161:D161"/>
    <mergeCell ref="L161:M161"/>
    <mergeCell ref="N161:O161"/>
    <mergeCell ref="R161:S161"/>
    <mergeCell ref="Y161:Z161"/>
    <mergeCell ref="A162:B162"/>
    <mergeCell ref="C162:D162"/>
    <mergeCell ref="L162:M162"/>
    <mergeCell ref="N162:O162"/>
    <mergeCell ref="R162:S162"/>
    <mergeCell ref="Y162:Z162"/>
    <mergeCell ref="A163:B163"/>
    <mergeCell ref="C163:D163"/>
    <mergeCell ref="L163:M163"/>
    <mergeCell ref="N163:O163"/>
    <mergeCell ref="R163:S163"/>
    <mergeCell ref="Y163:Z163"/>
    <mergeCell ref="A164:B164"/>
    <mergeCell ref="C164:D164"/>
    <mergeCell ref="L164:M164"/>
    <mergeCell ref="N164:O164"/>
    <mergeCell ref="R164:S164"/>
    <mergeCell ref="Y164:Z164"/>
    <mergeCell ref="A165:B165"/>
    <mergeCell ref="C165:D165"/>
    <mergeCell ref="L165:M165"/>
    <mergeCell ref="N165:O165"/>
    <mergeCell ref="R165:S165"/>
    <mergeCell ref="Y165:Z165"/>
    <mergeCell ref="A166:B166"/>
    <mergeCell ref="C166:D166"/>
    <mergeCell ref="L166:M166"/>
    <mergeCell ref="N166:O166"/>
    <mergeCell ref="R166:S166"/>
    <mergeCell ref="Y166:Z166"/>
    <mergeCell ref="A167:B167"/>
    <mergeCell ref="C167:D167"/>
    <mergeCell ref="L167:M167"/>
    <mergeCell ref="N167:O167"/>
    <mergeCell ref="R167:S167"/>
    <mergeCell ref="Y167:Z167"/>
    <mergeCell ref="A168:B168"/>
    <mergeCell ref="C168:D168"/>
    <mergeCell ref="L168:M168"/>
    <mergeCell ref="N168:O168"/>
    <mergeCell ref="R168:S168"/>
    <mergeCell ref="Y168:Z168"/>
    <mergeCell ref="A169:B169"/>
    <mergeCell ref="C169:D169"/>
    <mergeCell ref="L169:M169"/>
    <mergeCell ref="N169:O169"/>
    <mergeCell ref="R169:S169"/>
    <mergeCell ref="Y169:Z169"/>
    <mergeCell ref="A170:B170"/>
    <mergeCell ref="C170:D170"/>
    <mergeCell ref="L170:M170"/>
    <mergeCell ref="N170:O170"/>
    <mergeCell ref="R170:S170"/>
    <mergeCell ref="Y170:Z170"/>
    <mergeCell ref="A171:B171"/>
    <mergeCell ref="C171:D171"/>
    <mergeCell ref="L171:M171"/>
    <mergeCell ref="N171:O171"/>
    <mergeCell ref="R171:S171"/>
    <mergeCell ref="Y171:Z171"/>
    <mergeCell ref="A172:B172"/>
    <mergeCell ref="C172:D172"/>
    <mergeCell ref="L172:M172"/>
    <mergeCell ref="N172:O172"/>
    <mergeCell ref="R172:S172"/>
    <mergeCell ref="Y172:Z172"/>
    <mergeCell ref="A173:B173"/>
    <mergeCell ref="C173:D173"/>
    <mergeCell ref="L173:M173"/>
    <mergeCell ref="N173:O173"/>
    <mergeCell ref="R173:S173"/>
    <mergeCell ref="Y173:Z173"/>
    <mergeCell ref="A174:B174"/>
    <mergeCell ref="C174:D174"/>
    <mergeCell ref="L174:M174"/>
    <mergeCell ref="N174:O174"/>
    <mergeCell ref="R174:S174"/>
    <mergeCell ref="Y174:Z174"/>
    <mergeCell ref="A175:B175"/>
    <mergeCell ref="C175:D175"/>
    <mergeCell ref="L175:M175"/>
    <mergeCell ref="N175:O175"/>
    <mergeCell ref="R175:S175"/>
    <mergeCell ref="Y175:Z175"/>
    <mergeCell ref="A176:B176"/>
    <mergeCell ref="C176:D176"/>
    <mergeCell ref="L176:M176"/>
    <mergeCell ref="N176:O176"/>
    <mergeCell ref="R176:S176"/>
    <mergeCell ref="Y176:Z176"/>
    <mergeCell ref="A177:B177"/>
    <mergeCell ref="C177:D177"/>
    <mergeCell ref="L177:M177"/>
    <mergeCell ref="N177:O177"/>
    <mergeCell ref="R177:S177"/>
    <mergeCell ref="Y177:Z177"/>
    <mergeCell ref="A178:B178"/>
    <mergeCell ref="C178:D178"/>
    <mergeCell ref="L178:M178"/>
    <mergeCell ref="N178:O178"/>
    <mergeCell ref="R178:S178"/>
    <mergeCell ref="Y178:Z178"/>
    <mergeCell ref="A179:B179"/>
    <mergeCell ref="C179:D179"/>
    <mergeCell ref="L179:M179"/>
    <mergeCell ref="N179:O179"/>
    <mergeCell ref="R179:S179"/>
    <mergeCell ref="Y179:Z179"/>
    <mergeCell ref="A180:B180"/>
    <mergeCell ref="C180:D180"/>
    <mergeCell ref="L180:M180"/>
    <mergeCell ref="N180:O180"/>
    <mergeCell ref="R180:S180"/>
    <mergeCell ref="Y180:Z180"/>
    <mergeCell ref="A181:B181"/>
    <mergeCell ref="C181:D181"/>
    <mergeCell ref="L181:M181"/>
    <mergeCell ref="N181:O181"/>
    <mergeCell ref="R181:S181"/>
    <mergeCell ref="Y181:Z181"/>
    <mergeCell ref="A182:B182"/>
    <mergeCell ref="C182:D182"/>
    <mergeCell ref="L182:M182"/>
    <mergeCell ref="N182:O182"/>
    <mergeCell ref="R182:S182"/>
    <mergeCell ref="Y182:Z182"/>
    <mergeCell ref="A183:B183"/>
    <mergeCell ref="C183:D183"/>
    <mergeCell ref="L183:M183"/>
    <mergeCell ref="N183:O183"/>
    <mergeCell ref="R183:S183"/>
    <mergeCell ref="Y183:Z183"/>
    <mergeCell ref="A184:B184"/>
    <mergeCell ref="C184:D184"/>
    <mergeCell ref="L184:M184"/>
    <mergeCell ref="N184:O184"/>
    <mergeCell ref="R184:S184"/>
    <mergeCell ref="Y184:Z184"/>
    <mergeCell ref="A185:B185"/>
    <mergeCell ref="C185:D185"/>
    <mergeCell ref="L185:M185"/>
    <mergeCell ref="N185:O185"/>
    <mergeCell ref="R185:S185"/>
    <mergeCell ref="Y185:Z185"/>
    <mergeCell ref="A186:B186"/>
    <mergeCell ref="C186:D186"/>
    <mergeCell ref="L186:M186"/>
    <mergeCell ref="N186:O186"/>
    <mergeCell ref="R186:S186"/>
    <mergeCell ref="Y186:Z186"/>
    <mergeCell ref="A187:B187"/>
    <mergeCell ref="C187:D187"/>
    <mergeCell ref="L187:M187"/>
    <mergeCell ref="N187:O187"/>
    <mergeCell ref="R187:S187"/>
    <mergeCell ref="Y187:Z187"/>
    <mergeCell ref="A188:B188"/>
    <mergeCell ref="C188:D188"/>
    <mergeCell ref="L188:M188"/>
    <mergeCell ref="N188:O188"/>
    <mergeCell ref="R188:S188"/>
    <mergeCell ref="Y188:Z188"/>
    <mergeCell ref="A189:B189"/>
    <mergeCell ref="C189:D189"/>
    <mergeCell ref="L189:M189"/>
    <mergeCell ref="N189:O189"/>
    <mergeCell ref="R189:S189"/>
    <mergeCell ref="Y189:Z189"/>
    <mergeCell ref="A190:B190"/>
    <mergeCell ref="C190:D190"/>
    <mergeCell ref="L190:M190"/>
    <mergeCell ref="N190:O190"/>
    <mergeCell ref="R190:S190"/>
    <mergeCell ref="Y190:Z190"/>
    <mergeCell ref="A191:B191"/>
    <mergeCell ref="C191:D191"/>
    <mergeCell ref="L191:M191"/>
    <mergeCell ref="N191:O191"/>
    <mergeCell ref="R191:S191"/>
    <mergeCell ref="Y191:Z191"/>
    <mergeCell ref="A192:B192"/>
    <mergeCell ref="C192:D192"/>
    <mergeCell ref="L192:M192"/>
    <mergeCell ref="N192:O192"/>
    <mergeCell ref="R192:S192"/>
    <mergeCell ref="Y192:Z192"/>
    <mergeCell ref="A193:B193"/>
    <mergeCell ref="C193:D193"/>
    <mergeCell ref="L193:M193"/>
    <mergeCell ref="N193:O193"/>
    <mergeCell ref="R193:S193"/>
    <mergeCell ref="Y193:Z193"/>
    <mergeCell ref="A194:B194"/>
    <mergeCell ref="C194:D194"/>
    <mergeCell ref="L194:M194"/>
    <mergeCell ref="N194:O194"/>
    <mergeCell ref="R194:S194"/>
    <mergeCell ref="Y194:Z194"/>
    <mergeCell ref="A195:B195"/>
    <mergeCell ref="C195:D195"/>
    <mergeCell ref="L195:M195"/>
    <mergeCell ref="N195:O195"/>
    <mergeCell ref="R195:S195"/>
    <mergeCell ref="Y195:Z195"/>
    <mergeCell ref="A196:B196"/>
    <mergeCell ref="C196:D196"/>
    <mergeCell ref="L196:M196"/>
    <mergeCell ref="N196:O196"/>
    <mergeCell ref="R196:S196"/>
    <mergeCell ref="Y196:Z196"/>
    <mergeCell ref="A197:B197"/>
    <mergeCell ref="C197:D197"/>
    <mergeCell ref="L197:M197"/>
    <mergeCell ref="N197:O197"/>
    <mergeCell ref="R197:S197"/>
    <mergeCell ref="Y197:Z197"/>
    <mergeCell ref="A198:B198"/>
    <mergeCell ref="C198:D198"/>
    <mergeCell ref="L198:M198"/>
    <mergeCell ref="N198:O198"/>
    <mergeCell ref="R198:S198"/>
    <mergeCell ref="Y198:Z198"/>
    <mergeCell ref="A199:B199"/>
    <mergeCell ref="C199:D199"/>
    <mergeCell ref="L199:M199"/>
    <mergeCell ref="N199:O199"/>
    <mergeCell ref="R199:S199"/>
    <mergeCell ref="Y199:Z199"/>
    <mergeCell ref="A200:B200"/>
    <mergeCell ref="C200:D200"/>
    <mergeCell ref="L200:M200"/>
    <mergeCell ref="N200:O200"/>
    <mergeCell ref="R200:S200"/>
    <mergeCell ref="Y200:Z200"/>
    <mergeCell ref="A201:B201"/>
    <mergeCell ref="C201:D201"/>
    <mergeCell ref="L201:M201"/>
    <mergeCell ref="N201:O201"/>
    <mergeCell ref="R201:S201"/>
    <mergeCell ref="Y201:Z201"/>
    <mergeCell ref="A202:B202"/>
    <mergeCell ref="C202:D202"/>
    <mergeCell ref="L202:M202"/>
    <mergeCell ref="N202:O202"/>
    <mergeCell ref="R202:S202"/>
    <mergeCell ref="Y202:Z202"/>
    <mergeCell ref="A203:B203"/>
    <mergeCell ref="C203:D203"/>
    <mergeCell ref="L203:M203"/>
    <mergeCell ref="N203:O203"/>
    <mergeCell ref="R203:S203"/>
    <mergeCell ref="Y203:Z203"/>
    <mergeCell ref="A204:B204"/>
    <mergeCell ref="C204:D204"/>
    <mergeCell ref="L204:M204"/>
    <mergeCell ref="N204:O204"/>
    <mergeCell ref="R204:S204"/>
    <mergeCell ref="Y204:Z204"/>
    <mergeCell ref="A205:B205"/>
    <mergeCell ref="C205:D205"/>
    <mergeCell ref="L205:M205"/>
    <mergeCell ref="N205:O205"/>
    <mergeCell ref="R205:S205"/>
    <mergeCell ref="Y205:Z205"/>
    <mergeCell ref="A206:B206"/>
    <mergeCell ref="C206:D206"/>
    <mergeCell ref="L206:M206"/>
    <mergeCell ref="N206:O206"/>
    <mergeCell ref="R206:S206"/>
    <mergeCell ref="Y206:Z206"/>
    <mergeCell ref="A207:B207"/>
    <mergeCell ref="C207:D207"/>
    <mergeCell ref="L207:M207"/>
    <mergeCell ref="N207:O207"/>
    <mergeCell ref="R207:S207"/>
    <mergeCell ref="Y207:Z207"/>
    <mergeCell ref="A208:B208"/>
    <mergeCell ref="C208:D208"/>
    <mergeCell ref="L208:M208"/>
    <mergeCell ref="N208:O208"/>
    <mergeCell ref="R208:S208"/>
    <mergeCell ref="Y208:Z208"/>
    <mergeCell ref="A209:B209"/>
    <mergeCell ref="C209:D209"/>
    <mergeCell ref="L209:M209"/>
    <mergeCell ref="N209:O209"/>
    <mergeCell ref="R209:S209"/>
    <mergeCell ref="Y209:Z209"/>
    <mergeCell ref="A210:B210"/>
    <mergeCell ref="C210:D210"/>
    <mergeCell ref="L210:M210"/>
    <mergeCell ref="N210:O210"/>
    <mergeCell ref="R210:S210"/>
    <mergeCell ref="Y210:Z210"/>
    <mergeCell ref="A211:B211"/>
    <mergeCell ref="C211:D211"/>
    <mergeCell ref="L211:M211"/>
    <mergeCell ref="N211:O211"/>
    <mergeCell ref="R211:S211"/>
    <mergeCell ref="Y211:Z211"/>
    <mergeCell ref="A212:B212"/>
    <mergeCell ref="C212:D212"/>
    <mergeCell ref="L212:M212"/>
    <mergeCell ref="N212:O212"/>
    <mergeCell ref="R212:S212"/>
    <mergeCell ref="Y212:Z212"/>
    <mergeCell ref="A213:B213"/>
    <mergeCell ref="C213:D213"/>
    <mergeCell ref="L213:M213"/>
    <mergeCell ref="N213:O213"/>
    <mergeCell ref="R213:S213"/>
    <mergeCell ref="Y213:Z213"/>
    <mergeCell ref="A214:B214"/>
    <mergeCell ref="C214:D214"/>
    <mergeCell ref="L214:M214"/>
    <mergeCell ref="N214:O214"/>
    <mergeCell ref="R214:S214"/>
    <mergeCell ref="Y214:Z214"/>
    <mergeCell ref="A215:B215"/>
    <mergeCell ref="C215:D215"/>
    <mergeCell ref="L215:M215"/>
    <mergeCell ref="N215:O215"/>
    <mergeCell ref="R215:S215"/>
    <mergeCell ref="Y215:Z215"/>
    <mergeCell ref="A216:B216"/>
    <mergeCell ref="C216:D216"/>
    <mergeCell ref="L216:M216"/>
    <mergeCell ref="N216:O216"/>
    <mergeCell ref="R216:S216"/>
    <mergeCell ref="Y216:Z216"/>
    <mergeCell ref="A217:B217"/>
    <mergeCell ref="C217:D217"/>
    <mergeCell ref="L217:M217"/>
    <mergeCell ref="N217:O217"/>
    <mergeCell ref="R217:S217"/>
    <mergeCell ref="Y217:Z217"/>
    <mergeCell ref="A218:B218"/>
    <mergeCell ref="C218:D218"/>
    <mergeCell ref="L218:M218"/>
    <mergeCell ref="N218:O218"/>
    <mergeCell ref="R218:S218"/>
    <mergeCell ref="Y218:Z218"/>
    <mergeCell ref="A219:B219"/>
    <mergeCell ref="C219:D219"/>
    <mergeCell ref="L219:M219"/>
    <mergeCell ref="N219:O219"/>
    <mergeCell ref="R219:S219"/>
    <mergeCell ref="Y219:Z219"/>
    <mergeCell ref="A220:B220"/>
    <mergeCell ref="C220:D220"/>
    <mergeCell ref="L220:M220"/>
    <mergeCell ref="N220:O220"/>
    <mergeCell ref="R220:S220"/>
    <mergeCell ref="Y220:Z220"/>
    <mergeCell ref="A221:B221"/>
    <mergeCell ref="C221:D221"/>
    <mergeCell ref="L221:M221"/>
    <mergeCell ref="N221:O221"/>
    <mergeCell ref="R221:S221"/>
    <mergeCell ref="Y221:Z221"/>
    <mergeCell ref="A222:B222"/>
    <mergeCell ref="C222:D222"/>
    <mergeCell ref="L222:M222"/>
    <mergeCell ref="N222:O222"/>
    <mergeCell ref="R222:S222"/>
    <mergeCell ref="Y222:Z222"/>
    <mergeCell ref="A223:B223"/>
    <mergeCell ref="C223:D223"/>
    <mergeCell ref="L223:M223"/>
    <mergeCell ref="N223:O223"/>
    <mergeCell ref="R223:S223"/>
    <mergeCell ref="Y223:Z223"/>
    <mergeCell ref="A224:B224"/>
    <mergeCell ref="C224:D224"/>
    <mergeCell ref="L224:M224"/>
    <mergeCell ref="N224:O224"/>
    <mergeCell ref="R224:S224"/>
    <mergeCell ref="Y224:Z224"/>
    <mergeCell ref="A225:B225"/>
    <mergeCell ref="C225:D225"/>
    <mergeCell ref="L225:M225"/>
    <mergeCell ref="N225:O225"/>
    <mergeCell ref="R225:S225"/>
    <mergeCell ref="Y225:Z225"/>
    <mergeCell ref="A226:B226"/>
    <mergeCell ref="C226:D226"/>
    <mergeCell ref="L226:M226"/>
    <mergeCell ref="N226:O226"/>
    <mergeCell ref="R226:S226"/>
    <mergeCell ref="Y226:Z226"/>
    <mergeCell ref="A227:B227"/>
    <mergeCell ref="C227:D227"/>
    <mergeCell ref="L227:M227"/>
    <mergeCell ref="N227:O227"/>
    <mergeCell ref="R227:S227"/>
    <mergeCell ref="Y227:Z227"/>
    <mergeCell ref="A228:B228"/>
    <mergeCell ref="C228:D228"/>
    <mergeCell ref="L228:M228"/>
    <mergeCell ref="N228:O228"/>
    <mergeCell ref="R228:S228"/>
    <mergeCell ref="Y228:Z228"/>
    <mergeCell ref="A229:B229"/>
    <mergeCell ref="C229:D229"/>
    <mergeCell ref="L229:M229"/>
    <mergeCell ref="N229:O229"/>
    <mergeCell ref="R229:S229"/>
    <mergeCell ref="Y229:Z229"/>
    <mergeCell ref="A230:B230"/>
    <mergeCell ref="C230:D230"/>
    <mergeCell ref="L230:M230"/>
    <mergeCell ref="N230:O230"/>
    <mergeCell ref="R230:S230"/>
    <mergeCell ref="Y230:Z230"/>
    <mergeCell ref="A231:B231"/>
    <mergeCell ref="C231:D231"/>
    <mergeCell ref="L231:M231"/>
    <mergeCell ref="N231:O231"/>
    <mergeCell ref="R231:S231"/>
    <mergeCell ref="Y231:Z231"/>
    <mergeCell ref="A232:B232"/>
    <mergeCell ref="C232:D232"/>
    <mergeCell ref="L232:M232"/>
    <mergeCell ref="N232:O232"/>
    <mergeCell ref="R232:S232"/>
    <mergeCell ref="Y232:Z232"/>
    <mergeCell ref="A233:B233"/>
    <mergeCell ref="C233:D233"/>
    <mergeCell ref="L233:M233"/>
    <mergeCell ref="N233:O233"/>
    <mergeCell ref="R233:S233"/>
    <mergeCell ref="Y233:Z233"/>
    <mergeCell ref="A234:B234"/>
    <mergeCell ref="C234:D234"/>
    <mergeCell ref="L234:M234"/>
    <mergeCell ref="N234:O234"/>
    <mergeCell ref="R234:S234"/>
    <mergeCell ref="Y234:Z234"/>
    <mergeCell ref="A235:B235"/>
    <mergeCell ref="C235:D235"/>
    <mergeCell ref="L235:M235"/>
    <mergeCell ref="N235:O235"/>
    <mergeCell ref="R235:S235"/>
    <mergeCell ref="Y235:Z235"/>
    <mergeCell ref="A236:B236"/>
    <mergeCell ref="C236:D236"/>
    <mergeCell ref="L236:M236"/>
    <mergeCell ref="N236:O236"/>
    <mergeCell ref="R236:S236"/>
    <mergeCell ref="Y236:Z236"/>
    <mergeCell ref="A237:B237"/>
    <mergeCell ref="C237:D237"/>
    <mergeCell ref="L237:M237"/>
    <mergeCell ref="N237:O237"/>
    <mergeCell ref="R237:S237"/>
    <mergeCell ref="Y237:Z237"/>
    <mergeCell ref="A238:B238"/>
    <mergeCell ref="C238:D238"/>
    <mergeCell ref="L238:M238"/>
    <mergeCell ref="N238:O238"/>
    <mergeCell ref="R238:S238"/>
    <mergeCell ref="Y238:Z238"/>
    <mergeCell ref="A239:B239"/>
    <mergeCell ref="C239:D239"/>
    <mergeCell ref="L239:M239"/>
    <mergeCell ref="N239:O239"/>
    <mergeCell ref="R239:S239"/>
    <mergeCell ref="Y239:Z239"/>
    <mergeCell ref="A240:B240"/>
    <mergeCell ref="C240:D240"/>
    <mergeCell ref="L240:M240"/>
    <mergeCell ref="N240:O240"/>
    <mergeCell ref="R240:S240"/>
    <mergeCell ref="Y240:Z240"/>
    <mergeCell ref="A241:B241"/>
    <mergeCell ref="C241:D241"/>
    <mergeCell ref="L241:M241"/>
    <mergeCell ref="N241:O241"/>
    <mergeCell ref="R241:S241"/>
    <mergeCell ref="Y241:Z241"/>
    <mergeCell ref="A242:B242"/>
    <mergeCell ref="C242:D242"/>
    <mergeCell ref="L242:M242"/>
    <mergeCell ref="N242:O242"/>
    <mergeCell ref="R242:S242"/>
    <mergeCell ref="Y242:Z242"/>
    <mergeCell ref="A243:B243"/>
    <mergeCell ref="C243:D243"/>
    <mergeCell ref="L243:M243"/>
    <mergeCell ref="N243:O243"/>
    <mergeCell ref="R243:S243"/>
    <mergeCell ref="Y243:Z243"/>
    <mergeCell ref="A244:B244"/>
    <mergeCell ref="C244:D244"/>
    <mergeCell ref="L244:M244"/>
    <mergeCell ref="N244:O244"/>
    <mergeCell ref="R244:S244"/>
    <mergeCell ref="Y244:Z244"/>
    <mergeCell ref="A245:B245"/>
    <mergeCell ref="C245:D245"/>
    <mergeCell ref="L245:M245"/>
    <mergeCell ref="N245:O245"/>
    <mergeCell ref="R245:S245"/>
    <mergeCell ref="Y245:Z245"/>
    <mergeCell ref="A246:B246"/>
    <mergeCell ref="C246:D246"/>
    <mergeCell ref="L246:M246"/>
    <mergeCell ref="N246:O246"/>
    <mergeCell ref="R246:S246"/>
    <mergeCell ref="Y246:Z246"/>
    <mergeCell ref="A247:B247"/>
    <mergeCell ref="C247:D247"/>
    <mergeCell ref="L247:M247"/>
    <mergeCell ref="N247:O247"/>
    <mergeCell ref="R247:S247"/>
    <mergeCell ref="Y247:Z247"/>
    <mergeCell ref="A248:B248"/>
    <mergeCell ref="C248:D248"/>
    <mergeCell ref="L248:M248"/>
    <mergeCell ref="N248:O248"/>
    <mergeCell ref="R248:S248"/>
    <mergeCell ref="Y248:Z248"/>
    <mergeCell ref="A249:B249"/>
    <mergeCell ref="C249:D249"/>
    <mergeCell ref="L249:M249"/>
    <mergeCell ref="N249:O249"/>
    <mergeCell ref="R249:S249"/>
    <mergeCell ref="Y249:Z249"/>
    <mergeCell ref="A250:B250"/>
    <mergeCell ref="C250:D250"/>
    <mergeCell ref="L250:M250"/>
    <mergeCell ref="N250:O250"/>
    <mergeCell ref="R250:S250"/>
    <mergeCell ref="Y250:Z250"/>
    <mergeCell ref="A251:B251"/>
    <mergeCell ref="C251:D251"/>
    <mergeCell ref="L251:M251"/>
    <mergeCell ref="N251:O251"/>
    <mergeCell ref="R251:S251"/>
    <mergeCell ref="Y251:Z251"/>
    <mergeCell ref="A252:B252"/>
    <mergeCell ref="C252:D252"/>
    <mergeCell ref="L252:M252"/>
    <mergeCell ref="N252:O252"/>
    <mergeCell ref="R252:S252"/>
    <mergeCell ref="Y252:Z252"/>
    <mergeCell ref="A253:B253"/>
    <mergeCell ref="C253:D253"/>
    <mergeCell ref="L253:M253"/>
    <mergeCell ref="N253:O253"/>
    <mergeCell ref="R253:S253"/>
    <mergeCell ref="Y253:Z253"/>
    <mergeCell ref="A254:B254"/>
    <mergeCell ref="C254:D254"/>
    <mergeCell ref="L254:M254"/>
    <mergeCell ref="N254:O254"/>
    <mergeCell ref="R254:S254"/>
    <mergeCell ref="Y254:Z254"/>
    <mergeCell ref="A255:B255"/>
    <mergeCell ref="C255:D255"/>
    <mergeCell ref="L255:M255"/>
    <mergeCell ref="N255:O255"/>
    <mergeCell ref="R255:S255"/>
    <mergeCell ref="Y255:Z255"/>
    <mergeCell ref="A256:B256"/>
    <mergeCell ref="C256:D256"/>
    <mergeCell ref="L256:M256"/>
    <mergeCell ref="N256:O256"/>
    <mergeCell ref="R256:S256"/>
    <mergeCell ref="Y256:Z256"/>
    <mergeCell ref="A257:B257"/>
    <mergeCell ref="C257:D257"/>
    <mergeCell ref="L257:M257"/>
    <mergeCell ref="N257:O257"/>
    <mergeCell ref="R257:S257"/>
    <mergeCell ref="Y257:Z257"/>
    <mergeCell ref="A258:B258"/>
    <mergeCell ref="C258:D258"/>
    <mergeCell ref="L258:M258"/>
    <mergeCell ref="N258:O258"/>
    <mergeCell ref="R258:S258"/>
    <mergeCell ref="Y258:Z258"/>
    <mergeCell ref="A259:B259"/>
    <mergeCell ref="C259:D259"/>
    <mergeCell ref="L259:M259"/>
    <mergeCell ref="N259:O259"/>
    <mergeCell ref="R259:S259"/>
    <mergeCell ref="Y259:Z259"/>
    <mergeCell ref="A260:B260"/>
    <mergeCell ref="C260:D260"/>
    <mergeCell ref="L260:M260"/>
    <mergeCell ref="N260:O260"/>
    <mergeCell ref="R260:S260"/>
    <mergeCell ref="Y260:Z260"/>
    <mergeCell ref="A261:B261"/>
    <mergeCell ref="C261:D261"/>
    <mergeCell ref="L261:M261"/>
    <mergeCell ref="N261:O261"/>
    <mergeCell ref="R261:S261"/>
    <mergeCell ref="Y261:Z261"/>
    <mergeCell ref="A262:B262"/>
    <mergeCell ref="C262:D262"/>
    <mergeCell ref="L262:M262"/>
    <mergeCell ref="N262:O262"/>
    <mergeCell ref="R262:S262"/>
    <mergeCell ref="Y262:Z262"/>
    <mergeCell ref="A263:B263"/>
    <mergeCell ref="C263:D263"/>
    <mergeCell ref="L263:M263"/>
    <mergeCell ref="N263:O263"/>
    <mergeCell ref="R263:S263"/>
    <mergeCell ref="Y263:Z263"/>
    <mergeCell ref="A264:B264"/>
    <mergeCell ref="C264:D264"/>
    <mergeCell ref="L264:M264"/>
    <mergeCell ref="N264:O264"/>
    <mergeCell ref="R264:S264"/>
    <mergeCell ref="Y264:Z264"/>
    <mergeCell ref="A265:B265"/>
    <mergeCell ref="C265:D265"/>
    <mergeCell ref="L265:M265"/>
    <mergeCell ref="N265:O265"/>
    <mergeCell ref="R265:S265"/>
    <mergeCell ref="Y265:Z265"/>
    <mergeCell ref="A266:B266"/>
    <mergeCell ref="C266:D266"/>
    <mergeCell ref="L266:M266"/>
    <mergeCell ref="N266:O266"/>
    <mergeCell ref="R266:S266"/>
    <mergeCell ref="Y266:Z266"/>
    <mergeCell ref="A267:B267"/>
    <mergeCell ref="C267:D267"/>
    <mergeCell ref="L267:M267"/>
    <mergeCell ref="N267:O267"/>
    <mergeCell ref="R267:S267"/>
    <mergeCell ref="Y267:Z267"/>
    <mergeCell ref="A268:B268"/>
    <mergeCell ref="C268:D268"/>
    <mergeCell ref="L268:M268"/>
    <mergeCell ref="N268:O268"/>
    <mergeCell ref="R268:S268"/>
    <mergeCell ref="Y268:Z268"/>
    <mergeCell ref="A269:B269"/>
    <mergeCell ref="C269:D269"/>
    <mergeCell ref="L269:M269"/>
    <mergeCell ref="N269:O269"/>
    <mergeCell ref="R269:S269"/>
    <mergeCell ref="Y269:Z269"/>
    <mergeCell ref="A270:B270"/>
    <mergeCell ref="C270:D270"/>
    <mergeCell ref="L270:M270"/>
    <mergeCell ref="N270:O270"/>
    <mergeCell ref="R270:S270"/>
    <mergeCell ref="Y270:Z270"/>
    <mergeCell ref="A271:B271"/>
    <mergeCell ref="C271:D271"/>
    <mergeCell ref="L271:M271"/>
    <mergeCell ref="N271:O271"/>
    <mergeCell ref="R271:S271"/>
    <mergeCell ref="Y271:Z271"/>
    <mergeCell ref="A272:B272"/>
    <mergeCell ref="C272:D272"/>
    <mergeCell ref="L272:M272"/>
    <mergeCell ref="N272:O272"/>
    <mergeCell ref="R272:S272"/>
    <mergeCell ref="Y272:Z272"/>
    <mergeCell ref="A273:B273"/>
    <mergeCell ref="C273:D273"/>
    <mergeCell ref="L273:M273"/>
    <mergeCell ref="N273:O273"/>
    <mergeCell ref="R273:S273"/>
    <mergeCell ref="Y273:Z273"/>
    <mergeCell ref="A274:B274"/>
    <mergeCell ref="C274:D274"/>
    <mergeCell ref="L274:M274"/>
    <mergeCell ref="N274:O274"/>
    <mergeCell ref="R274:S274"/>
    <mergeCell ref="Y274:Z274"/>
    <mergeCell ref="A275:B275"/>
    <mergeCell ref="C275:D275"/>
    <mergeCell ref="L275:M275"/>
    <mergeCell ref="N275:O275"/>
    <mergeCell ref="R275:S275"/>
    <mergeCell ref="Y275:Z275"/>
    <mergeCell ref="A276:B276"/>
    <mergeCell ref="C276:D276"/>
    <mergeCell ref="L276:M276"/>
    <mergeCell ref="N276:O276"/>
    <mergeCell ref="R276:S276"/>
    <mergeCell ref="Y276:Z276"/>
    <mergeCell ref="A277:B277"/>
    <mergeCell ref="C277:D277"/>
    <mergeCell ref="L277:M277"/>
    <mergeCell ref="N277:O277"/>
    <mergeCell ref="R277:S277"/>
    <mergeCell ref="Y277:Z277"/>
    <mergeCell ref="A278:B278"/>
    <mergeCell ref="C278:D278"/>
    <mergeCell ref="L278:M278"/>
    <mergeCell ref="N278:O278"/>
    <mergeCell ref="R278:S278"/>
    <mergeCell ref="Y278:Z278"/>
    <mergeCell ref="A279:B279"/>
    <mergeCell ref="C279:D279"/>
    <mergeCell ref="L279:M279"/>
    <mergeCell ref="N279:O279"/>
    <mergeCell ref="R279:S279"/>
    <mergeCell ref="Y279:Z279"/>
    <mergeCell ref="A280:B280"/>
    <mergeCell ref="C280:D280"/>
    <mergeCell ref="L280:M280"/>
    <mergeCell ref="N280:O280"/>
    <mergeCell ref="R280:S280"/>
    <mergeCell ref="Y280:Z280"/>
    <mergeCell ref="A281:B281"/>
    <mergeCell ref="C281:D281"/>
    <mergeCell ref="L281:M281"/>
    <mergeCell ref="N281:O281"/>
    <mergeCell ref="R281:S281"/>
    <mergeCell ref="Y281:Z281"/>
    <mergeCell ref="A282:B282"/>
    <mergeCell ref="C282:D282"/>
    <mergeCell ref="L282:M282"/>
    <mergeCell ref="N282:O282"/>
    <mergeCell ref="R282:S282"/>
    <mergeCell ref="Y282:Z282"/>
    <mergeCell ref="A283:B283"/>
    <mergeCell ref="C283:D283"/>
    <mergeCell ref="L283:M283"/>
    <mergeCell ref="N283:O283"/>
    <mergeCell ref="R283:S283"/>
    <mergeCell ref="Y283:Z283"/>
    <mergeCell ref="A284:B284"/>
    <mergeCell ref="C284:D284"/>
    <mergeCell ref="L284:M284"/>
    <mergeCell ref="N284:O284"/>
    <mergeCell ref="R284:S284"/>
    <mergeCell ref="Y284:Z284"/>
    <mergeCell ref="A285:B285"/>
    <mergeCell ref="C285:D285"/>
    <mergeCell ref="L285:M285"/>
    <mergeCell ref="N285:O285"/>
    <mergeCell ref="R285:S285"/>
    <mergeCell ref="Y285:Z285"/>
    <mergeCell ref="A286:B286"/>
    <mergeCell ref="C286:D286"/>
    <mergeCell ref="L286:M286"/>
    <mergeCell ref="N286:O286"/>
    <mergeCell ref="R286:S286"/>
    <mergeCell ref="Y286:Z286"/>
    <mergeCell ref="A287:B287"/>
    <mergeCell ref="C287:D287"/>
    <mergeCell ref="L287:M287"/>
    <mergeCell ref="N287:O287"/>
    <mergeCell ref="R287:S287"/>
    <mergeCell ref="Y287:Z287"/>
    <mergeCell ref="A288:B288"/>
    <mergeCell ref="C288:D288"/>
    <mergeCell ref="L288:M288"/>
    <mergeCell ref="N288:O288"/>
    <mergeCell ref="R288:S288"/>
    <mergeCell ref="Y288:Z288"/>
    <mergeCell ref="A289:B289"/>
    <mergeCell ref="C289:D289"/>
    <mergeCell ref="L289:M289"/>
    <mergeCell ref="N289:O289"/>
    <mergeCell ref="R289:S289"/>
    <mergeCell ref="Y289:Z289"/>
    <mergeCell ref="A290:B290"/>
    <mergeCell ref="C290:D290"/>
    <mergeCell ref="L290:M290"/>
    <mergeCell ref="N290:O290"/>
    <mergeCell ref="R290:S290"/>
    <mergeCell ref="Y290:Z290"/>
    <mergeCell ref="A291:B291"/>
    <mergeCell ref="C291:D291"/>
    <mergeCell ref="L291:M291"/>
    <mergeCell ref="N291:O291"/>
    <mergeCell ref="R291:S291"/>
    <mergeCell ref="Y291:Z291"/>
    <mergeCell ref="A292:B292"/>
    <mergeCell ref="C292:D292"/>
    <mergeCell ref="L292:M292"/>
    <mergeCell ref="N292:O292"/>
    <mergeCell ref="R292:S292"/>
    <mergeCell ref="Y292:Z292"/>
    <mergeCell ref="A293:B293"/>
    <mergeCell ref="C293:D293"/>
    <mergeCell ref="L293:M293"/>
    <mergeCell ref="N293:O293"/>
    <mergeCell ref="R293:S293"/>
    <mergeCell ref="Y293:Z293"/>
    <mergeCell ref="A294:B294"/>
    <mergeCell ref="C294:D294"/>
    <mergeCell ref="L294:M294"/>
    <mergeCell ref="N294:O294"/>
    <mergeCell ref="R294:S294"/>
    <mergeCell ref="Y294:Z294"/>
    <mergeCell ref="A295:B295"/>
    <mergeCell ref="C295:D295"/>
    <mergeCell ref="L295:M295"/>
    <mergeCell ref="N295:O295"/>
    <mergeCell ref="R295:S295"/>
    <mergeCell ref="Y295:Z295"/>
    <mergeCell ref="A296:B296"/>
    <mergeCell ref="C296:D296"/>
    <mergeCell ref="L296:M296"/>
    <mergeCell ref="N296:O296"/>
    <mergeCell ref="R296:S296"/>
    <mergeCell ref="Y296:Z296"/>
    <mergeCell ref="A297:B297"/>
    <mergeCell ref="C297:D297"/>
    <mergeCell ref="L297:M297"/>
    <mergeCell ref="N297:O297"/>
    <mergeCell ref="R297:S297"/>
    <mergeCell ref="Y297:Z297"/>
    <mergeCell ref="A298:B298"/>
    <mergeCell ref="C298:D298"/>
    <mergeCell ref="L298:M298"/>
    <mergeCell ref="N298:O298"/>
    <mergeCell ref="R298:S298"/>
    <mergeCell ref="Y298:Z298"/>
    <mergeCell ref="A299:B299"/>
    <mergeCell ref="C299:D299"/>
    <mergeCell ref="L299:M299"/>
    <mergeCell ref="N299:O299"/>
    <mergeCell ref="R299:S299"/>
    <mergeCell ref="Y299:Z299"/>
    <mergeCell ref="A300:B300"/>
    <mergeCell ref="C300:D300"/>
    <mergeCell ref="L300:M300"/>
    <mergeCell ref="N300:O300"/>
    <mergeCell ref="R300:S300"/>
    <mergeCell ref="Y300:Z300"/>
    <mergeCell ref="A301:B301"/>
    <mergeCell ref="C301:D301"/>
    <mergeCell ref="L301:M301"/>
    <mergeCell ref="N301:O301"/>
    <mergeCell ref="R301:S301"/>
    <mergeCell ref="Y301:Z301"/>
    <mergeCell ref="A302:B302"/>
    <mergeCell ref="C302:D302"/>
    <mergeCell ref="L302:M302"/>
    <mergeCell ref="N302:O302"/>
    <mergeCell ref="R302:S302"/>
    <mergeCell ref="Y302:Z302"/>
    <mergeCell ref="A303:B303"/>
    <mergeCell ref="C303:D303"/>
    <mergeCell ref="L303:M303"/>
    <mergeCell ref="N303:O303"/>
    <mergeCell ref="R303:S303"/>
    <mergeCell ref="Y303:Z303"/>
    <mergeCell ref="A304:B304"/>
    <mergeCell ref="C304:D304"/>
    <mergeCell ref="L304:M304"/>
    <mergeCell ref="N304:O304"/>
    <mergeCell ref="R304:S304"/>
    <mergeCell ref="Y304:Z304"/>
    <mergeCell ref="A305:B305"/>
    <mergeCell ref="C305:D305"/>
    <mergeCell ref="L305:M305"/>
    <mergeCell ref="N305:O305"/>
    <mergeCell ref="R305:S305"/>
    <mergeCell ref="Y305:Z305"/>
    <mergeCell ref="A306:B306"/>
    <mergeCell ref="C306:D306"/>
    <mergeCell ref="L306:M306"/>
    <mergeCell ref="N306:O306"/>
    <mergeCell ref="R306:S306"/>
    <mergeCell ref="Y306:Z306"/>
    <mergeCell ref="A307:B307"/>
    <mergeCell ref="C307:D307"/>
    <mergeCell ref="L307:M307"/>
    <mergeCell ref="N307:O307"/>
    <mergeCell ref="R307:S307"/>
    <mergeCell ref="Y307:Z307"/>
    <mergeCell ref="A308:B308"/>
    <mergeCell ref="C308:D308"/>
    <mergeCell ref="L308:M308"/>
    <mergeCell ref="N308:O308"/>
    <mergeCell ref="R308:S308"/>
    <mergeCell ref="Y308:Z308"/>
    <mergeCell ref="A309:B309"/>
    <mergeCell ref="C309:D309"/>
    <mergeCell ref="L309:M309"/>
    <mergeCell ref="N309:O309"/>
    <mergeCell ref="R309:S309"/>
    <mergeCell ref="Y309:Z309"/>
    <mergeCell ref="A310:B310"/>
    <mergeCell ref="C310:D310"/>
    <mergeCell ref="L310:M310"/>
    <mergeCell ref="N310:O310"/>
    <mergeCell ref="R310:S310"/>
    <mergeCell ref="Y310:Z310"/>
    <mergeCell ref="A311:B311"/>
    <mergeCell ref="C311:D311"/>
    <mergeCell ref="L311:M311"/>
    <mergeCell ref="N311:O311"/>
    <mergeCell ref="R311:S311"/>
    <mergeCell ref="Y311:Z311"/>
    <mergeCell ref="A312:B312"/>
    <mergeCell ref="C312:D312"/>
    <mergeCell ref="L312:M312"/>
    <mergeCell ref="N312:O312"/>
    <mergeCell ref="R312:S312"/>
    <mergeCell ref="Y312:Z312"/>
    <mergeCell ref="A313:B313"/>
    <mergeCell ref="C313:D313"/>
    <mergeCell ref="L313:M313"/>
    <mergeCell ref="N313:O313"/>
    <mergeCell ref="R313:S313"/>
    <mergeCell ref="Y313:Z313"/>
    <mergeCell ref="A314:B314"/>
    <mergeCell ref="C314:D314"/>
    <mergeCell ref="L314:M314"/>
    <mergeCell ref="N314:O314"/>
    <mergeCell ref="R314:S314"/>
    <mergeCell ref="Y314:Z314"/>
    <mergeCell ref="A315:B315"/>
    <mergeCell ref="C315:D315"/>
    <mergeCell ref="L315:M315"/>
    <mergeCell ref="N315:O315"/>
    <mergeCell ref="R315:S315"/>
    <mergeCell ref="Y315:Z315"/>
    <mergeCell ref="A316:B316"/>
    <mergeCell ref="C316:D316"/>
    <mergeCell ref="L316:M316"/>
    <mergeCell ref="N316:O316"/>
    <mergeCell ref="R316:S316"/>
    <mergeCell ref="Y316:Z316"/>
    <mergeCell ref="A317:B317"/>
    <mergeCell ref="C317:D317"/>
    <mergeCell ref="L317:M317"/>
    <mergeCell ref="N317:O317"/>
    <mergeCell ref="R317:S317"/>
    <mergeCell ref="Y317:Z317"/>
    <mergeCell ref="A318:B318"/>
    <mergeCell ref="C318:D318"/>
    <mergeCell ref="L318:M318"/>
    <mergeCell ref="N318:O318"/>
    <mergeCell ref="R318:S318"/>
    <mergeCell ref="Y318:Z318"/>
    <mergeCell ref="A319:B319"/>
    <mergeCell ref="C319:D319"/>
    <mergeCell ref="L319:M319"/>
    <mergeCell ref="N319:O319"/>
    <mergeCell ref="R319:S319"/>
    <mergeCell ref="Y319:Z319"/>
    <mergeCell ref="A320:B320"/>
    <mergeCell ref="C320:D320"/>
    <mergeCell ref="L320:M320"/>
    <mergeCell ref="N320:O320"/>
    <mergeCell ref="R320:S320"/>
    <mergeCell ref="Y320:Z320"/>
    <mergeCell ref="A321:B321"/>
    <mergeCell ref="C321:D321"/>
    <mergeCell ref="L321:M321"/>
    <mergeCell ref="N321:O321"/>
    <mergeCell ref="R321:S321"/>
    <mergeCell ref="Y321:Z321"/>
    <mergeCell ref="A322:B322"/>
    <mergeCell ref="C322:D322"/>
    <mergeCell ref="L322:M322"/>
    <mergeCell ref="N322:O322"/>
    <mergeCell ref="R322:S322"/>
    <mergeCell ref="Y322:Z322"/>
    <mergeCell ref="A323:B323"/>
    <mergeCell ref="C323:D323"/>
    <mergeCell ref="L323:M323"/>
    <mergeCell ref="N323:O323"/>
    <mergeCell ref="R323:S323"/>
    <mergeCell ref="Y323:Z323"/>
    <mergeCell ref="A324:B324"/>
    <mergeCell ref="C324:D324"/>
    <mergeCell ref="L324:M324"/>
    <mergeCell ref="N324:O324"/>
    <mergeCell ref="R324:S324"/>
    <mergeCell ref="Y324:Z324"/>
    <mergeCell ref="A325:B325"/>
    <mergeCell ref="C325:D325"/>
    <mergeCell ref="L325:M325"/>
    <mergeCell ref="N325:O325"/>
    <mergeCell ref="R325:S325"/>
    <mergeCell ref="Y325:Z325"/>
    <mergeCell ref="A326:B326"/>
    <mergeCell ref="C326:D326"/>
    <mergeCell ref="L326:M326"/>
    <mergeCell ref="N326:O326"/>
    <mergeCell ref="R326:S326"/>
    <mergeCell ref="Y326:Z326"/>
    <mergeCell ref="A327:B327"/>
    <mergeCell ref="C327:D327"/>
    <mergeCell ref="L327:M327"/>
    <mergeCell ref="N327:O327"/>
    <mergeCell ref="R327:S327"/>
    <mergeCell ref="Y327:Z327"/>
    <mergeCell ref="A328:B328"/>
    <mergeCell ref="C328:D328"/>
    <mergeCell ref="L328:M328"/>
    <mergeCell ref="N328:O328"/>
    <mergeCell ref="R328:S328"/>
    <mergeCell ref="Y328:Z328"/>
    <mergeCell ref="A329:B329"/>
    <mergeCell ref="C329:D329"/>
    <mergeCell ref="L329:M329"/>
    <mergeCell ref="N329:O329"/>
    <mergeCell ref="R329:S329"/>
    <mergeCell ref="Y329:Z329"/>
    <mergeCell ref="A330:B330"/>
    <mergeCell ref="C330:D330"/>
    <mergeCell ref="L330:M330"/>
    <mergeCell ref="N330:O330"/>
    <mergeCell ref="R330:S330"/>
    <mergeCell ref="Y330:Z330"/>
    <mergeCell ref="A331:B331"/>
    <mergeCell ref="C331:D331"/>
    <mergeCell ref="L331:M331"/>
    <mergeCell ref="N331:O331"/>
    <mergeCell ref="R331:S331"/>
    <mergeCell ref="Y331:Z331"/>
    <mergeCell ref="A332:B332"/>
    <mergeCell ref="C332:D332"/>
    <mergeCell ref="L332:M332"/>
    <mergeCell ref="N332:O332"/>
    <mergeCell ref="R332:S332"/>
    <mergeCell ref="Y332:Z332"/>
    <mergeCell ref="A333:B333"/>
    <mergeCell ref="C333:D333"/>
    <mergeCell ref="L333:M333"/>
    <mergeCell ref="N333:O333"/>
    <mergeCell ref="R333:S333"/>
    <mergeCell ref="Y333:Z333"/>
    <mergeCell ref="A334:B334"/>
    <mergeCell ref="C334:D334"/>
    <mergeCell ref="L334:M334"/>
    <mergeCell ref="N334:O334"/>
    <mergeCell ref="R334:S334"/>
    <mergeCell ref="Y334:Z334"/>
    <mergeCell ref="A335:B335"/>
    <mergeCell ref="C335:D335"/>
    <mergeCell ref="L335:M335"/>
    <mergeCell ref="N335:O335"/>
    <mergeCell ref="R335:S335"/>
    <mergeCell ref="Y335:Z335"/>
    <mergeCell ref="A336:B336"/>
    <mergeCell ref="C336:D336"/>
    <mergeCell ref="L336:M336"/>
    <mergeCell ref="N336:O336"/>
    <mergeCell ref="R336:S336"/>
    <mergeCell ref="Y336:Z336"/>
    <mergeCell ref="A337:B337"/>
    <mergeCell ref="C337:D337"/>
    <mergeCell ref="L337:M337"/>
    <mergeCell ref="N337:O337"/>
    <mergeCell ref="R337:S337"/>
    <mergeCell ref="Y337:Z337"/>
    <mergeCell ref="A338:B338"/>
    <mergeCell ref="C338:D338"/>
    <mergeCell ref="L338:M338"/>
    <mergeCell ref="N338:O338"/>
    <mergeCell ref="R338:S338"/>
    <mergeCell ref="Y338:Z338"/>
    <mergeCell ref="A339:B339"/>
    <mergeCell ref="C339:D339"/>
    <mergeCell ref="L339:M339"/>
    <mergeCell ref="N339:O339"/>
    <mergeCell ref="R339:S339"/>
    <mergeCell ref="Y339:Z339"/>
    <mergeCell ref="A340:B340"/>
    <mergeCell ref="C340:D340"/>
    <mergeCell ref="L340:M340"/>
    <mergeCell ref="N340:O340"/>
    <mergeCell ref="R340:S340"/>
    <mergeCell ref="Y340:Z340"/>
    <mergeCell ref="A341:B341"/>
    <mergeCell ref="C341:D341"/>
    <mergeCell ref="L341:M341"/>
    <mergeCell ref="N341:O341"/>
    <mergeCell ref="R341:S341"/>
    <mergeCell ref="Y341:Z341"/>
    <mergeCell ref="A342:B342"/>
    <mergeCell ref="C342:D342"/>
    <mergeCell ref="L342:M342"/>
    <mergeCell ref="N342:O342"/>
    <mergeCell ref="R342:S342"/>
    <mergeCell ref="Y342:Z342"/>
    <mergeCell ref="A343:B343"/>
    <mergeCell ref="C343:D343"/>
    <mergeCell ref="L343:M343"/>
    <mergeCell ref="N343:O343"/>
    <mergeCell ref="R343:S343"/>
    <mergeCell ref="Y343:Z343"/>
    <mergeCell ref="A344:B344"/>
    <mergeCell ref="C344:D344"/>
    <mergeCell ref="L344:M344"/>
    <mergeCell ref="N344:O344"/>
    <mergeCell ref="R344:S344"/>
    <mergeCell ref="Y344:Z344"/>
    <mergeCell ref="A345:B345"/>
    <mergeCell ref="C345:D345"/>
    <mergeCell ref="L345:M345"/>
    <mergeCell ref="N345:O345"/>
    <mergeCell ref="R345:S345"/>
    <mergeCell ref="Y345:Z345"/>
    <mergeCell ref="A346:B346"/>
    <mergeCell ref="C346:D346"/>
    <mergeCell ref="L346:M346"/>
    <mergeCell ref="N346:O346"/>
    <mergeCell ref="R346:S346"/>
    <mergeCell ref="Y346:Z346"/>
    <mergeCell ref="A347:B347"/>
    <mergeCell ref="C347:D347"/>
    <mergeCell ref="L347:M347"/>
    <mergeCell ref="N347:O347"/>
    <mergeCell ref="R347:S347"/>
    <mergeCell ref="Y347:Z347"/>
    <mergeCell ref="A348:B348"/>
    <mergeCell ref="C348:D348"/>
    <mergeCell ref="L348:M348"/>
    <mergeCell ref="N348:O348"/>
    <mergeCell ref="R348:S348"/>
    <mergeCell ref="Y348:Z348"/>
    <mergeCell ref="A349:B349"/>
    <mergeCell ref="C349:D349"/>
    <mergeCell ref="L349:M349"/>
    <mergeCell ref="N349:O349"/>
    <mergeCell ref="R349:S349"/>
    <mergeCell ref="Y349:Z349"/>
    <mergeCell ref="A350:B350"/>
    <mergeCell ref="C350:D350"/>
    <mergeCell ref="L350:M350"/>
    <mergeCell ref="N350:O350"/>
    <mergeCell ref="R350:S350"/>
    <mergeCell ref="Y350:Z350"/>
    <mergeCell ref="A351:B351"/>
    <mergeCell ref="C351:D351"/>
    <mergeCell ref="L351:M351"/>
    <mergeCell ref="N351:O351"/>
    <mergeCell ref="R351:S351"/>
    <mergeCell ref="Y351:Z351"/>
    <mergeCell ref="A352:B352"/>
    <mergeCell ref="C352:D352"/>
    <mergeCell ref="L352:M352"/>
    <mergeCell ref="N352:O352"/>
    <mergeCell ref="R352:S352"/>
    <mergeCell ref="Y352:Z352"/>
    <mergeCell ref="A353:B353"/>
    <mergeCell ref="C353:D353"/>
    <mergeCell ref="L353:M353"/>
    <mergeCell ref="N353:O353"/>
    <mergeCell ref="R353:S353"/>
    <mergeCell ref="Y353:Z353"/>
    <mergeCell ref="A354:B354"/>
    <mergeCell ref="C354:D354"/>
    <mergeCell ref="L354:M354"/>
    <mergeCell ref="N354:O354"/>
    <mergeCell ref="R354:S354"/>
    <mergeCell ref="Y354:Z354"/>
    <mergeCell ref="A355:B355"/>
    <mergeCell ref="C355:D355"/>
    <mergeCell ref="L355:M355"/>
    <mergeCell ref="N355:O355"/>
    <mergeCell ref="R355:S355"/>
    <mergeCell ref="Y355:Z355"/>
    <mergeCell ref="A356:B356"/>
    <mergeCell ref="C356:D356"/>
    <mergeCell ref="L356:M356"/>
    <mergeCell ref="N356:O356"/>
    <mergeCell ref="R356:S356"/>
    <mergeCell ref="Y356:Z356"/>
    <mergeCell ref="A357:B357"/>
    <mergeCell ref="C357:D357"/>
    <mergeCell ref="L357:M357"/>
    <mergeCell ref="N357:O357"/>
    <mergeCell ref="R357:S357"/>
    <mergeCell ref="Y357:Z357"/>
    <mergeCell ref="A358:B358"/>
    <mergeCell ref="C358:D358"/>
    <mergeCell ref="L358:M358"/>
    <mergeCell ref="N358:O358"/>
    <mergeCell ref="R358:S358"/>
    <mergeCell ref="Y358:Z358"/>
    <mergeCell ref="A359:B359"/>
    <mergeCell ref="C359:D359"/>
    <mergeCell ref="L359:M359"/>
    <mergeCell ref="N359:O359"/>
    <mergeCell ref="R359:S359"/>
    <mergeCell ref="Y359:Z359"/>
    <mergeCell ref="A360:B360"/>
    <mergeCell ref="C360:D360"/>
    <mergeCell ref="L360:M360"/>
    <mergeCell ref="N360:O360"/>
    <mergeCell ref="R360:S360"/>
    <mergeCell ref="Y360:Z360"/>
    <mergeCell ref="A361:B361"/>
    <mergeCell ref="C361:D361"/>
    <mergeCell ref="L361:M361"/>
    <mergeCell ref="N361:O361"/>
    <mergeCell ref="R361:S361"/>
    <mergeCell ref="Y361:Z361"/>
    <mergeCell ref="A362:B362"/>
    <mergeCell ref="C362:D362"/>
    <mergeCell ref="L362:M362"/>
    <mergeCell ref="N362:O362"/>
    <mergeCell ref="R362:S362"/>
    <mergeCell ref="Y362:Z362"/>
    <mergeCell ref="A363:B363"/>
    <mergeCell ref="C363:D363"/>
    <mergeCell ref="L363:M363"/>
    <mergeCell ref="N363:O363"/>
    <mergeCell ref="R363:S363"/>
    <mergeCell ref="Y363:Z363"/>
    <mergeCell ref="A364:B364"/>
    <mergeCell ref="C364:D364"/>
    <mergeCell ref="L364:M364"/>
    <mergeCell ref="N364:O364"/>
    <mergeCell ref="R364:S364"/>
    <mergeCell ref="Y364:Z364"/>
    <mergeCell ref="A365:B365"/>
    <mergeCell ref="C365:D365"/>
    <mergeCell ref="L365:M365"/>
    <mergeCell ref="N365:O365"/>
    <mergeCell ref="R365:S365"/>
    <mergeCell ref="Y365:Z365"/>
    <mergeCell ref="A366:B366"/>
    <mergeCell ref="C366:D366"/>
    <mergeCell ref="L366:M366"/>
    <mergeCell ref="N366:O366"/>
    <mergeCell ref="R366:S366"/>
    <mergeCell ref="Y366:Z366"/>
    <mergeCell ref="A367:B367"/>
    <mergeCell ref="C367:D367"/>
    <mergeCell ref="L367:M367"/>
    <mergeCell ref="N367:O367"/>
    <mergeCell ref="R367:S367"/>
    <mergeCell ref="Y367:Z367"/>
    <mergeCell ref="A368:B368"/>
    <mergeCell ref="C368:D368"/>
    <mergeCell ref="L368:M368"/>
    <mergeCell ref="N368:O368"/>
    <mergeCell ref="R368:S368"/>
    <mergeCell ref="Y368:Z368"/>
    <mergeCell ref="A369:B369"/>
    <mergeCell ref="C369:D369"/>
    <mergeCell ref="L369:M369"/>
    <mergeCell ref="N369:O369"/>
    <mergeCell ref="R369:S369"/>
    <mergeCell ref="Y369:Z369"/>
    <mergeCell ref="A370:B370"/>
    <mergeCell ref="C370:D370"/>
    <mergeCell ref="L370:M370"/>
    <mergeCell ref="N370:O370"/>
    <mergeCell ref="R370:S370"/>
    <mergeCell ref="Y370:Z370"/>
    <mergeCell ref="A371:B371"/>
    <mergeCell ref="C371:D371"/>
    <mergeCell ref="L371:M371"/>
    <mergeCell ref="N371:O371"/>
    <mergeCell ref="R371:S371"/>
    <mergeCell ref="Y371:Z371"/>
    <mergeCell ref="A372:B372"/>
    <mergeCell ref="C372:D372"/>
    <mergeCell ref="L372:M372"/>
    <mergeCell ref="N372:O372"/>
    <mergeCell ref="R372:S372"/>
    <mergeCell ref="Y372:Z372"/>
    <mergeCell ref="A373:B373"/>
    <mergeCell ref="C373:D373"/>
    <mergeCell ref="L373:M373"/>
    <mergeCell ref="N373:O373"/>
    <mergeCell ref="R373:S373"/>
    <mergeCell ref="Y373:Z373"/>
    <mergeCell ref="A374:B374"/>
    <mergeCell ref="C374:D374"/>
    <mergeCell ref="L374:M374"/>
    <mergeCell ref="N374:O374"/>
    <mergeCell ref="R374:S374"/>
    <mergeCell ref="Y374:Z374"/>
    <mergeCell ref="A375:B375"/>
    <mergeCell ref="C375:D375"/>
    <mergeCell ref="L375:M375"/>
    <mergeCell ref="N375:O375"/>
    <mergeCell ref="R375:S375"/>
    <mergeCell ref="Y375:Z375"/>
    <mergeCell ref="A376:B376"/>
    <mergeCell ref="C376:D376"/>
    <mergeCell ref="L376:M376"/>
    <mergeCell ref="N376:O376"/>
    <mergeCell ref="R376:S376"/>
    <mergeCell ref="Y376:Z376"/>
    <mergeCell ref="A377:B377"/>
    <mergeCell ref="C377:D377"/>
    <mergeCell ref="L377:M377"/>
    <mergeCell ref="N377:O377"/>
    <mergeCell ref="R377:S377"/>
    <mergeCell ref="Y377:Z377"/>
    <mergeCell ref="A378:B378"/>
    <mergeCell ref="C378:D378"/>
    <mergeCell ref="L378:M378"/>
    <mergeCell ref="N378:O378"/>
    <mergeCell ref="R378:S378"/>
    <mergeCell ref="Y378:Z378"/>
    <mergeCell ref="A379:B379"/>
    <mergeCell ref="C379:D379"/>
    <mergeCell ref="L379:M379"/>
    <mergeCell ref="N379:O379"/>
    <mergeCell ref="R379:S379"/>
    <mergeCell ref="Y379:Z379"/>
    <mergeCell ref="A380:B380"/>
    <mergeCell ref="C380:D380"/>
    <mergeCell ref="L380:M380"/>
    <mergeCell ref="N380:O380"/>
    <mergeCell ref="R380:S380"/>
    <mergeCell ref="Y380:Z380"/>
    <mergeCell ref="A381:B381"/>
    <mergeCell ref="C381:D381"/>
    <mergeCell ref="L381:M381"/>
    <mergeCell ref="N381:O381"/>
    <mergeCell ref="R381:S381"/>
    <mergeCell ref="Y381:Z381"/>
    <mergeCell ref="A382:B382"/>
    <mergeCell ref="C382:D382"/>
    <mergeCell ref="L382:M382"/>
    <mergeCell ref="N382:O382"/>
    <mergeCell ref="R382:S382"/>
    <mergeCell ref="Y382:Z382"/>
    <mergeCell ref="A383:B383"/>
    <mergeCell ref="C383:D383"/>
    <mergeCell ref="L383:M383"/>
    <mergeCell ref="N383:O383"/>
    <mergeCell ref="R383:S383"/>
    <mergeCell ref="Y383:Z383"/>
    <mergeCell ref="A384:B384"/>
    <mergeCell ref="C384:D384"/>
    <mergeCell ref="L384:M384"/>
    <mergeCell ref="N384:O384"/>
    <mergeCell ref="R384:S384"/>
    <mergeCell ref="Y384:Z384"/>
    <mergeCell ref="A385:B385"/>
    <mergeCell ref="C385:D385"/>
    <mergeCell ref="L385:M385"/>
    <mergeCell ref="N385:O385"/>
    <mergeCell ref="R385:S385"/>
    <mergeCell ref="Y385:Z385"/>
    <mergeCell ref="A386:B386"/>
    <mergeCell ref="C386:D386"/>
    <mergeCell ref="L386:M386"/>
    <mergeCell ref="N386:O386"/>
    <mergeCell ref="R386:S386"/>
    <mergeCell ref="Y386:Z386"/>
    <mergeCell ref="A387:B387"/>
    <mergeCell ref="C387:D387"/>
    <mergeCell ref="L387:M387"/>
    <mergeCell ref="N387:O387"/>
    <mergeCell ref="R387:S387"/>
    <mergeCell ref="Y387:Z387"/>
    <mergeCell ref="A388:B388"/>
    <mergeCell ref="C388:D388"/>
    <mergeCell ref="L388:M388"/>
    <mergeCell ref="N388:O388"/>
    <mergeCell ref="R388:S388"/>
    <mergeCell ref="Y388:Z388"/>
    <mergeCell ref="A389:B389"/>
    <mergeCell ref="C389:D389"/>
    <mergeCell ref="L389:M389"/>
    <mergeCell ref="N389:O389"/>
    <mergeCell ref="R389:S389"/>
    <mergeCell ref="Y389:Z389"/>
    <mergeCell ref="A390:B390"/>
    <mergeCell ref="C390:D390"/>
    <mergeCell ref="L390:M390"/>
    <mergeCell ref="N390:O390"/>
    <mergeCell ref="R390:S390"/>
    <mergeCell ref="Y390:Z390"/>
    <mergeCell ref="A391:B391"/>
    <mergeCell ref="C391:D391"/>
    <mergeCell ref="L391:M391"/>
    <mergeCell ref="N391:O391"/>
    <mergeCell ref="R391:S391"/>
    <mergeCell ref="Y391:Z391"/>
    <mergeCell ref="A392:B392"/>
    <mergeCell ref="C392:D392"/>
    <mergeCell ref="L392:M392"/>
    <mergeCell ref="N392:O392"/>
    <mergeCell ref="R392:S392"/>
    <mergeCell ref="Y392:Z392"/>
    <mergeCell ref="A393:B393"/>
    <mergeCell ref="C393:D393"/>
    <mergeCell ref="L393:M393"/>
    <mergeCell ref="N393:O393"/>
    <mergeCell ref="R393:S393"/>
    <mergeCell ref="Y393:Z393"/>
    <mergeCell ref="A394:B394"/>
    <mergeCell ref="C394:D394"/>
    <mergeCell ref="L394:M394"/>
    <mergeCell ref="N394:O394"/>
    <mergeCell ref="R394:S394"/>
    <mergeCell ref="Y394:Z394"/>
    <mergeCell ref="A395:B395"/>
    <mergeCell ref="C395:D395"/>
    <mergeCell ref="L395:M395"/>
    <mergeCell ref="N395:O395"/>
    <mergeCell ref="R395:S395"/>
    <mergeCell ref="Y395:Z395"/>
    <mergeCell ref="A396:B396"/>
    <mergeCell ref="C396:D396"/>
    <mergeCell ref="L396:M396"/>
    <mergeCell ref="N396:O396"/>
    <mergeCell ref="R396:S396"/>
    <mergeCell ref="Y396:Z396"/>
    <mergeCell ref="A397:B397"/>
    <mergeCell ref="C397:D397"/>
    <mergeCell ref="L397:M397"/>
    <mergeCell ref="N397:O397"/>
    <mergeCell ref="R397:S397"/>
    <mergeCell ref="Y397:Z397"/>
    <mergeCell ref="A398:B398"/>
    <mergeCell ref="C398:D398"/>
    <mergeCell ref="L398:M398"/>
    <mergeCell ref="N398:O398"/>
    <mergeCell ref="R398:S398"/>
    <mergeCell ref="Y398:Z398"/>
    <mergeCell ref="A399:B399"/>
    <mergeCell ref="C399:D399"/>
    <mergeCell ref="L399:M399"/>
    <mergeCell ref="N399:O399"/>
    <mergeCell ref="R399:S399"/>
    <mergeCell ref="Y399:Z399"/>
    <mergeCell ref="A400:B400"/>
    <mergeCell ref="C400:D400"/>
    <mergeCell ref="L400:M400"/>
    <mergeCell ref="N400:O400"/>
    <mergeCell ref="R400:S400"/>
    <mergeCell ref="Y400:Z400"/>
    <mergeCell ref="A401:B401"/>
    <mergeCell ref="C401:D401"/>
    <mergeCell ref="L401:M401"/>
    <mergeCell ref="N401:O401"/>
    <mergeCell ref="R401:S401"/>
    <mergeCell ref="Y401:Z401"/>
    <mergeCell ref="A402:B402"/>
    <mergeCell ref="C402:D402"/>
    <mergeCell ref="L402:M402"/>
    <mergeCell ref="N402:O402"/>
    <mergeCell ref="R402:S402"/>
    <mergeCell ref="Y402:Z402"/>
    <mergeCell ref="A403:B403"/>
    <mergeCell ref="C403:D403"/>
    <mergeCell ref="L403:M403"/>
    <mergeCell ref="N403:O403"/>
    <mergeCell ref="R403:S403"/>
    <mergeCell ref="Y403:Z403"/>
    <mergeCell ref="A404:B404"/>
    <mergeCell ref="C404:D404"/>
    <mergeCell ref="L404:M404"/>
    <mergeCell ref="N404:O404"/>
    <mergeCell ref="R404:S404"/>
    <mergeCell ref="Y404:Z404"/>
    <mergeCell ref="A405:B405"/>
    <mergeCell ref="C405:D405"/>
    <mergeCell ref="L405:M405"/>
    <mergeCell ref="N405:O405"/>
    <mergeCell ref="R405:S405"/>
    <mergeCell ref="Y405:Z405"/>
    <mergeCell ref="A406:B406"/>
    <mergeCell ref="C406:D406"/>
    <mergeCell ref="L406:M406"/>
    <mergeCell ref="N406:O406"/>
    <mergeCell ref="R406:S406"/>
    <mergeCell ref="Y406:Z406"/>
    <mergeCell ref="A407:B407"/>
    <mergeCell ref="C407:D407"/>
    <mergeCell ref="L407:M407"/>
    <mergeCell ref="N407:O407"/>
    <mergeCell ref="R407:S407"/>
    <mergeCell ref="Y407:Z407"/>
    <mergeCell ref="A408:B408"/>
    <mergeCell ref="C408:D408"/>
    <mergeCell ref="L408:M408"/>
    <mergeCell ref="N408:O408"/>
    <mergeCell ref="R408:S408"/>
    <mergeCell ref="Y408:Z408"/>
    <mergeCell ref="A409:B409"/>
    <mergeCell ref="C409:D409"/>
    <mergeCell ref="L409:M409"/>
    <mergeCell ref="N409:O409"/>
    <mergeCell ref="R409:S409"/>
    <mergeCell ref="Y409:Z409"/>
    <mergeCell ref="A410:B410"/>
    <mergeCell ref="C410:D410"/>
    <mergeCell ref="L410:M410"/>
    <mergeCell ref="N410:O410"/>
    <mergeCell ref="R410:S410"/>
    <mergeCell ref="Y410:Z410"/>
    <mergeCell ref="A411:B411"/>
    <mergeCell ref="C411:D411"/>
    <mergeCell ref="L411:M411"/>
    <mergeCell ref="N411:O411"/>
    <mergeCell ref="R411:S411"/>
    <mergeCell ref="Y411:Z411"/>
    <mergeCell ref="A412:B412"/>
    <mergeCell ref="C412:D412"/>
    <mergeCell ref="L412:M412"/>
    <mergeCell ref="N412:O412"/>
    <mergeCell ref="R412:S412"/>
    <mergeCell ref="Y412:Z412"/>
    <mergeCell ref="A413:B413"/>
    <mergeCell ref="C413:D413"/>
    <mergeCell ref="L413:M413"/>
    <mergeCell ref="N413:O413"/>
    <mergeCell ref="R413:S413"/>
    <mergeCell ref="Y413:Z413"/>
    <mergeCell ref="A414:B414"/>
    <mergeCell ref="C414:D414"/>
    <mergeCell ref="L414:M414"/>
    <mergeCell ref="N414:O414"/>
    <mergeCell ref="R414:S414"/>
    <mergeCell ref="Y414:Z414"/>
    <mergeCell ref="A415:B415"/>
    <mergeCell ref="C415:D415"/>
    <mergeCell ref="L415:M415"/>
    <mergeCell ref="N415:O415"/>
    <mergeCell ref="R415:S415"/>
    <mergeCell ref="Y415:Z415"/>
    <mergeCell ref="A416:B416"/>
    <mergeCell ref="C416:D416"/>
    <mergeCell ref="L416:M416"/>
    <mergeCell ref="N416:O416"/>
    <mergeCell ref="R416:S416"/>
    <mergeCell ref="Y416:Z416"/>
    <mergeCell ref="A417:B417"/>
    <mergeCell ref="C417:D417"/>
    <mergeCell ref="L417:M417"/>
    <mergeCell ref="N417:O417"/>
    <mergeCell ref="R417:S417"/>
    <mergeCell ref="Y417:Z417"/>
    <mergeCell ref="A418:B418"/>
    <mergeCell ref="C418:D418"/>
    <mergeCell ref="L418:M418"/>
    <mergeCell ref="N418:O418"/>
    <mergeCell ref="R418:S418"/>
    <mergeCell ref="Y418:Z418"/>
    <mergeCell ref="A419:B419"/>
    <mergeCell ref="C419:D419"/>
    <mergeCell ref="L419:M419"/>
    <mergeCell ref="N419:O419"/>
    <mergeCell ref="R419:S419"/>
    <mergeCell ref="Y419:Z419"/>
    <mergeCell ref="A420:B420"/>
    <mergeCell ref="C420:D420"/>
    <mergeCell ref="L420:M420"/>
    <mergeCell ref="N420:O420"/>
    <mergeCell ref="R420:S420"/>
    <mergeCell ref="Y420:Z420"/>
    <mergeCell ref="A421:B421"/>
    <mergeCell ref="C421:D421"/>
    <mergeCell ref="L421:M421"/>
    <mergeCell ref="N421:O421"/>
    <mergeCell ref="R421:S421"/>
    <mergeCell ref="Y421:Z421"/>
    <mergeCell ref="A422:B422"/>
    <mergeCell ref="C422:D422"/>
    <mergeCell ref="L422:M422"/>
    <mergeCell ref="N422:O422"/>
    <mergeCell ref="R422:S422"/>
    <mergeCell ref="Y422:Z422"/>
    <mergeCell ref="A423:B423"/>
    <mergeCell ref="C423:D423"/>
    <mergeCell ref="L423:M423"/>
    <mergeCell ref="N423:O423"/>
    <mergeCell ref="R423:S423"/>
    <mergeCell ref="Y423:Z423"/>
    <mergeCell ref="A424:B424"/>
    <mergeCell ref="C424:D424"/>
    <mergeCell ref="L424:M424"/>
    <mergeCell ref="N424:O424"/>
    <mergeCell ref="R424:S424"/>
    <mergeCell ref="Y424:Z424"/>
    <mergeCell ref="A425:B425"/>
    <mergeCell ref="C425:D425"/>
    <mergeCell ref="L425:M425"/>
    <mergeCell ref="N425:O425"/>
    <mergeCell ref="R425:S425"/>
    <mergeCell ref="Y425:Z425"/>
    <mergeCell ref="A426:B426"/>
    <mergeCell ref="C426:D426"/>
    <mergeCell ref="L426:M426"/>
    <mergeCell ref="N426:O426"/>
    <mergeCell ref="R426:S426"/>
    <mergeCell ref="Y426:Z426"/>
    <mergeCell ref="A427:B427"/>
    <mergeCell ref="C427:D427"/>
    <mergeCell ref="L427:M427"/>
    <mergeCell ref="N427:O427"/>
    <mergeCell ref="R427:S427"/>
    <mergeCell ref="Y427:Z427"/>
    <mergeCell ref="A428:B428"/>
    <mergeCell ref="C428:D428"/>
    <mergeCell ref="L428:M428"/>
    <mergeCell ref="N428:O428"/>
    <mergeCell ref="R428:S428"/>
    <mergeCell ref="Y428:Z428"/>
    <mergeCell ref="A429:B429"/>
    <mergeCell ref="C429:D429"/>
    <mergeCell ref="L429:M429"/>
    <mergeCell ref="N429:O429"/>
    <mergeCell ref="R429:S429"/>
    <mergeCell ref="Y429:Z429"/>
    <mergeCell ref="A430:B430"/>
    <mergeCell ref="C430:D430"/>
    <mergeCell ref="L430:M430"/>
    <mergeCell ref="N430:O430"/>
    <mergeCell ref="R430:S430"/>
    <mergeCell ref="Y430:Z430"/>
    <mergeCell ref="A431:B431"/>
    <mergeCell ref="C431:D431"/>
    <mergeCell ref="L431:M431"/>
    <mergeCell ref="N431:O431"/>
    <mergeCell ref="R431:S431"/>
    <mergeCell ref="Y431:Z431"/>
    <mergeCell ref="A432:B432"/>
    <mergeCell ref="C432:D432"/>
    <mergeCell ref="L432:M432"/>
    <mergeCell ref="N432:O432"/>
    <mergeCell ref="R432:S432"/>
    <mergeCell ref="Y432:Z432"/>
    <mergeCell ref="A433:B433"/>
    <mergeCell ref="C433:D433"/>
    <mergeCell ref="L433:M433"/>
    <mergeCell ref="N433:O433"/>
    <mergeCell ref="R433:S433"/>
    <mergeCell ref="Y433:Z433"/>
    <mergeCell ref="A434:B434"/>
    <mergeCell ref="C434:D434"/>
    <mergeCell ref="L434:M434"/>
    <mergeCell ref="N434:O434"/>
    <mergeCell ref="R434:S434"/>
    <mergeCell ref="Y434:Z434"/>
    <mergeCell ref="A435:B435"/>
    <mergeCell ref="C435:D435"/>
    <mergeCell ref="L435:M435"/>
    <mergeCell ref="N435:O435"/>
    <mergeCell ref="R435:S435"/>
    <mergeCell ref="Y435:Z435"/>
    <mergeCell ref="A436:B436"/>
    <mergeCell ref="C436:D436"/>
    <mergeCell ref="L436:M436"/>
    <mergeCell ref="N436:O436"/>
    <mergeCell ref="R436:S436"/>
    <mergeCell ref="Y436:Z436"/>
    <mergeCell ref="A437:B437"/>
    <mergeCell ref="C437:D437"/>
    <mergeCell ref="L437:M437"/>
    <mergeCell ref="N437:O437"/>
    <mergeCell ref="R437:S437"/>
    <mergeCell ref="Y437:Z437"/>
    <mergeCell ref="A438:B438"/>
    <mergeCell ref="C438:D438"/>
    <mergeCell ref="L438:M438"/>
    <mergeCell ref="N438:O438"/>
    <mergeCell ref="R438:S438"/>
    <mergeCell ref="Y438:Z438"/>
    <mergeCell ref="A439:B439"/>
    <mergeCell ref="C439:D439"/>
    <mergeCell ref="L439:M439"/>
    <mergeCell ref="N439:O439"/>
    <mergeCell ref="R439:S439"/>
    <mergeCell ref="Y439:Z439"/>
    <mergeCell ref="A440:B440"/>
    <mergeCell ref="C440:D440"/>
    <mergeCell ref="L440:M440"/>
    <mergeCell ref="N440:O440"/>
    <mergeCell ref="R440:S440"/>
    <mergeCell ref="Y440:Z440"/>
    <mergeCell ref="A441:B441"/>
    <mergeCell ref="C441:D441"/>
    <mergeCell ref="L441:M441"/>
    <mergeCell ref="N441:O441"/>
    <mergeCell ref="R441:S441"/>
    <mergeCell ref="Y441:Z441"/>
    <mergeCell ref="A442:B442"/>
    <mergeCell ref="C442:D442"/>
    <mergeCell ref="L442:M442"/>
    <mergeCell ref="N442:O442"/>
    <mergeCell ref="R442:S442"/>
    <mergeCell ref="Y442:Z442"/>
    <mergeCell ref="A443:B443"/>
    <mergeCell ref="C443:D443"/>
    <mergeCell ref="L443:M443"/>
    <mergeCell ref="N443:O443"/>
    <mergeCell ref="R443:S443"/>
    <mergeCell ref="Y443:Z443"/>
    <mergeCell ref="A444:B444"/>
    <mergeCell ref="C444:D444"/>
    <mergeCell ref="L444:M444"/>
    <mergeCell ref="N444:O444"/>
    <mergeCell ref="R444:S444"/>
    <mergeCell ref="Y444:Z444"/>
    <mergeCell ref="A445:B445"/>
    <mergeCell ref="C445:D445"/>
    <mergeCell ref="L445:M445"/>
    <mergeCell ref="N445:O445"/>
    <mergeCell ref="R445:S445"/>
    <mergeCell ref="Y445:Z445"/>
    <mergeCell ref="A446:B446"/>
    <mergeCell ref="C446:D446"/>
    <mergeCell ref="L446:M446"/>
    <mergeCell ref="N446:O446"/>
    <mergeCell ref="R446:S446"/>
    <mergeCell ref="Y446:Z446"/>
    <mergeCell ref="A447:B447"/>
    <mergeCell ref="C447:D447"/>
    <mergeCell ref="L447:M447"/>
    <mergeCell ref="N447:O447"/>
    <mergeCell ref="R447:S447"/>
    <mergeCell ref="Y447:Z447"/>
    <mergeCell ref="A448:B448"/>
    <mergeCell ref="C448:D448"/>
    <mergeCell ref="L448:M448"/>
    <mergeCell ref="N448:O448"/>
    <mergeCell ref="R448:S448"/>
    <mergeCell ref="Y448:Z448"/>
    <mergeCell ref="A449:B449"/>
    <mergeCell ref="C449:D449"/>
    <mergeCell ref="L449:M449"/>
    <mergeCell ref="N449:O449"/>
    <mergeCell ref="R449:S449"/>
    <mergeCell ref="Y449:Z449"/>
    <mergeCell ref="A450:B450"/>
    <mergeCell ref="C450:D450"/>
    <mergeCell ref="L450:M450"/>
    <mergeCell ref="N450:O450"/>
    <mergeCell ref="R450:S450"/>
    <mergeCell ref="Y450:Z450"/>
    <mergeCell ref="A451:B451"/>
    <mergeCell ref="C451:D451"/>
    <mergeCell ref="L451:M451"/>
    <mergeCell ref="N451:O451"/>
    <mergeCell ref="R451:S451"/>
    <mergeCell ref="Y451:Z451"/>
    <mergeCell ref="A452:B452"/>
    <mergeCell ref="C452:D452"/>
    <mergeCell ref="L452:M452"/>
    <mergeCell ref="N452:O452"/>
    <mergeCell ref="R452:S452"/>
    <mergeCell ref="Y452:Z452"/>
    <mergeCell ref="A453:B453"/>
    <mergeCell ref="C453:D453"/>
    <mergeCell ref="L453:M453"/>
    <mergeCell ref="N453:O453"/>
    <mergeCell ref="R453:S453"/>
    <mergeCell ref="Y453:Z453"/>
    <mergeCell ref="A454:B454"/>
    <mergeCell ref="C454:D454"/>
    <mergeCell ref="L454:M454"/>
    <mergeCell ref="N454:O454"/>
    <mergeCell ref="R454:S454"/>
    <mergeCell ref="Y454:Z454"/>
    <mergeCell ref="A455:B455"/>
    <mergeCell ref="C455:D455"/>
    <mergeCell ref="L455:M455"/>
    <mergeCell ref="N455:O455"/>
    <mergeCell ref="R455:S455"/>
    <mergeCell ref="Y455:Z455"/>
    <mergeCell ref="A456:B456"/>
    <mergeCell ref="C456:D456"/>
    <mergeCell ref="L456:M456"/>
    <mergeCell ref="N456:O456"/>
    <mergeCell ref="R456:S456"/>
    <mergeCell ref="Y456:Z456"/>
    <mergeCell ref="A457:B457"/>
    <mergeCell ref="C457:D457"/>
    <mergeCell ref="L457:M457"/>
    <mergeCell ref="N457:O457"/>
    <mergeCell ref="R457:S457"/>
    <mergeCell ref="Y457:Z457"/>
    <mergeCell ref="A458:B458"/>
    <mergeCell ref="C458:D458"/>
    <mergeCell ref="L458:M458"/>
    <mergeCell ref="N458:O458"/>
    <mergeCell ref="R458:S458"/>
    <mergeCell ref="Y458:Z458"/>
    <mergeCell ref="A459:B459"/>
    <mergeCell ref="C459:D459"/>
    <mergeCell ref="L459:M459"/>
    <mergeCell ref="N459:O459"/>
    <mergeCell ref="R459:S459"/>
    <mergeCell ref="Y459:Z459"/>
    <mergeCell ref="A460:B460"/>
    <mergeCell ref="C460:D460"/>
    <mergeCell ref="L460:M460"/>
    <mergeCell ref="N460:O460"/>
    <mergeCell ref="R460:S460"/>
    <mergeCell ref="Y460:Z460"/>
    <mergeCell ref="A461:B461"/>
    <mergeCell ref="C461:D461"/>
    <mergeCell ref="L461:M461"/>
    <mergeCell ref="N461:O461"/>
    <mergeCell ref="R461:S461"/>
    <mergeCell ref="Y461:Z461"/>
    <mergeCell ref="A462:B462"/>
    <mergeCell ref="C462:D462"/>
    <mergeCell ref="L462:M462"/>
    <mergeCell ref="N462:O462"/>
    <mergeCell ref="R462:S462"/>
    <mergeCell ref="Y462:Z462"/>
    <mergeCell ref="A463:B463"/>
    <mergeCell ref="C463:D463"/>
    <mergeCell ref="L463:M463"/>
    <mergeCell ref="N463:O463"/>
    <mergeCell ref="R463:S463"/>
    <mergeCell ref="Y463:Z463"/>
    <mergeCell ref="A464:B464"/>
    <mergeCell ref="C464:D464"/>
    <mergeCell ref="L464:M464"/>
    <mergeCell ref="N464:O464"/>
    <mergeCell ref="R464:S464"/>
    <mergeCell ref="Y464:Z464"/>
    <mergeCell ref="A465:B465"/>
    <mergeCell ref="C465:D465"/>
    <mergeCell ref="L465:M465"/>
    <mergeCell ref="N465:O465"/>
    <mergeCell ref="R465:S465"/>
    <mergeCell ref="Y465:Z465"/>
    <mergeCell ref="A466:B466"/>
    <mergeCell ref="C466:D466"/>
    <mergeCell ref="L466:M466"/>
    <mergeCell ref="N466:O466"/>
    <mergeCell ref="R466:S466"/>
    <mergeCell ref="Y466:Z466"/>
    <mergeCell ref="A467:B467"/>
    <mergeCell ref="C467:D467"/>
    <mergeCell ref="L467:M467"/>
    <mergeCell ref="N467:O467"/>
    <mergeCell ref="R467:S467"/>
    <mergeCell ref="Y467:Z467"/>
    <mergeCell ref="A468:B468"/>
    <mergeCell ref="C468:D468"/>
    <mergeCell ref="L468:M468"/>
    <mergeCell ref="N468:O468"/>
    <mergeCell ref="R468:S468"/>
    <mergeCell ref="Y468:Z468"/>
    <mergeCell ref="A469:B469"/>
    <mergeCell ref="C469:D469"/>
    <mergeCell ref="L469:M469"/>
    <mergeCell ref="N469:O469"/>
    <mergeCell ref="R469:S469"/>
    <mergeCell ref="Y469:Z469"/>
    <mergeCell ref="A470:B470"/>
    <mergeCell ref="C470:D470"/>
    <mergeCell ref="L470:M470"/>
    <mergeCell ref="N470:O470"/>
    <mergeCell ref="R470:S470"/>
    <mergeCell ref="Y470:Z470"/>
    <mergeCell ref="A471:B471"/>
    <mergeCell ref="C471:D471"/>
    <mergeCell ref="L471:M471"/>
    <mergeCell ref="N471:O471"/>
    <mergeCell ref="R471:S471"/>
    <mergeCell ref="Y471:Z471"/>
    <mergeCell ref="A472:B472"/>
    <mergeCell ref="C472:D472"/>
    <mergeCell ref="L472:M472"/>
    <mergeCell ref="N472:O472"/>
    <mergeCell ref="R472:S472"/>
    <mergeCell ref="Y472:Z472"/>
    <mergeCell ref="A473:B473"/>
    <mergeCell ref="C473:D473"/>
    <mergeCell ref="L473:M473"/>
    <mergeCell ref="N473:O473"/>
    <mergeCell ref="R473:S473"/>
    <mergeCell ref="Y473:Z473"/>
    <mergeCell ref="A474:B474"/>
    <mergeCell ref="C474:D474"/>
    <mergeCell ref="L474:M474"/>
    <mergeCell ref="N474:O474"/>
    <mergeCell ref="R474:S474"/>
    <mergeCell ref="Y474:Z474"/>
    <mergeCell ref="A475:B475"/>
    <mergeCell ref="C475:D475"/>
    <mergeCell ref="L475:M475"/>
    <mergeCell ref="N475:O475"/>
    <mergeCell ref="R475:S475"/>
    <mergeCell ref="Y475:Z475"/>
    <mergeCell ref="A476:B476"/>
    <mergeCell ref="C476:D476"/>
    <mergeCell ref="L476:M476"/>
    <mergeCell ref="N476:O476"/>
    <mergeCell ref="R476:S476"/>
    <mergeCell ref="Y476:Z476"/>
    <mergeCell ref="A477:B477"/>
    <mergeCell ref="C477:D477"/>
    <mergeCell ref="L477:M477"/>
    <mergeCell ref="N477:O477"/>
    <mergeCell ref="R477:S477"/>
    <mergeCell ref="Y477:Z477"/>
    <mergeCell ref="A478:B478"/>
    <mergeCell ref="C478:D478"/>
    <mergeCell ref="L478:M478"/>
    <mergeCell ref="N478:O478"/>
    <mergeCell ref="R478:S478"/>
    <mergeCell ref="Y478:Z478"/>
    <mergeCell ref="A479:B479"/>
    <mergeCell ref="C479:D479"/>
    <mergeCell ref="L479:M479"/>
    <mergeCell ref="N479:O479"/>
    <mergeCell ref="R479:S479"/>
    <mergeCell ref="Y479:Z479"/>
    <mergeCell ref="A480:B480"/>
    <mergeCell ref="C480:D480"/>
    <mergeCell ref="L480:M480"/>
    <mergeCell ref="N480:O480"/>
    <mergeCell ref="R480:S480"/>
    <mergeCell ref="Y480:Z480"/>
    <mergeCell ref="A481:B481"/>
    <mergeCell ref="C481:D481"/>
    <mergeCell ref="L481:M481"/>
    <mergeCell ref="N481:O481"/>
    <mergeCell ref="R481:S481"/>
    <mergeCell ref="Y481:Z481"/>
    <mergeCell ref="A482:B482"/>
    <mergeCell ref="C482:D482"/>
    <mergeCell ref="L482:M482"/>
    <mergeCell ref="N482:O482"/>
    <mergeCell ref="R482:S482"/>
    <mergeCell ref="Y482:Z482"/>
    <mergeCell ref="A483:B483"/>
    <mergeCell ref="C483:D483"/>
    <mergeCell ref="L483:M483"/>
    <mergeCell ref="N483:O483"/>
    <mergeCell ref="R483:S483"/>
    <mergeCell ref="Y483:Z483"/>
    <mergeCell ref="A484:B484"/>
    <mergeCell ref="C484:D484"/>
    <mergeCell ref="L484:M484"/>
    <mergeCell ref="N484:O484"/>
    <mergeCell ref="R484:S484"/>
    <mergeCell ref="Y484:Z484"/>
    <mergeCell ref="A485:B485"/>
    <mergeCell ref="C485:D485"/>
    <mergeCell ref="L485:M485"/>
    <mergeCell ref="N485:O485"/>
    <mergeCell ref="R485:S485"/>
    <mergeCell ref="Y485:Z485"/>
    <mergeCell ref="A486:B486"/>
    <mergeCell ref="C486:D486"/>
    <mergeCell ref="L486:M486"/>
    <mergeCell ref="N486:O486"/>
    <mergeCell ref="R486:S486"/>
    <mergeCell ref="Y486:Z486"/>
    <mergeCell ref="A487:B487"/>
    <mergeCell ref="C487:D487"/>
    <mergeCell ref="L487:M487"/>
    <mergeCell ref="N487:O487"/>
    <mergeCell ref="R487:S487"/>
    <mergeCell ref="Y487:Z487"/>
    <mergeCell ref="A488:B488"/>
    <mergeCell ref="C488:D488"/>
    <mergeCell ref="L488:M488"/>
    <mergeCell ref="N488:O488"/>
    <mergeCell ref="R488:S488"/>
    <mergeCell ref="Y488:Z488"/>
    <mergeCell ref="A489:B489"/>
    <mergeCell ref="C489:D489"/>
    <mergeCell ref="L489:M489"/>
    <mergeCell ref="N489:O489"/>
    <mergeCell ref="R489:S489"/>
    <mergeCell ref="Y489:Z489"/>
    <mergeCell ref="A490:B490"/>
    <mergeCell ref="C490:D490"/>
    <mergeCell ref="L490:M490"/>
    <mergeCell ref="N490:O490"/>
    <mergeCell ref="R490:S490"/>
    <mergeCell ref="Y490:Z490"/>
    <mergeCell ref="A491:B491"/>
    <mergeCell ref="C491:D491"/>
    <mergeCell ref="L491:M491"/>
    <mergeCell ref="N491:O491"/>
    <mergeCell ref="R491:S491"/>
    <mergeCell ref="Y491:Z491"/>
    <mergeCell ref="A492:B492"/>
    <mergeCell ref="C492:D492"/>
    <mergeCell ref="L492:M492"/>
    <mergeCell ref="N492:O492"/>
    <mergeCell ref="R492:S492"/>
    <mergeCell ref="Y492:Z492"/>
    <mergeCell ref="A493:B493"/>
    <mergeCell ref="C493:D493"/>
    <mergeCell ref="L493:M493"/>
    <mergeCell ref="N493:O493"/>
    <mergeCell ref="R493:S493"/>
    <mergeCell ref="Y493:Z493"/>
    <mergeCell ref="A494:B494"/>
    <mergeCell ref="C494:D494"/>
    <mergeCell ref="L494:M494"/>
    <mergeCell ref="N494:O494"/>
    <mergeCell ref="R494:S494"/>
    <mergeCell ref="Y494:Z494"/>
    <mergeCell ref="A495:B495"/>
    <mergeCell ref="C495:D495"/>
    <mergeCell ref="L495:M495"/>
    <mergeCell ref="N495:O495"/>
    <mergeCell ref="R495:S495"/>
    <mergeCell ref="Y495:Z495"/>
    <mergeCell ref="A496:B496"/>
    <mergeCell ref="C496:D496"/>
    <mergeCell ref="L496:M496"/>
    <mergeCell ref="N496:O496"/>
    <mergeCell ref="R496:S496"/>
    <mergeCell ref="Y496:Z496"/>
    <mergeCell ref="A497:B497"/>
    <mergeCell ref="C497:D497"/>
    <mergeCell ref="L497:M497"/>
    <mergeCell ref="N497:O497"/>
    <mergeCell ref="R497:S497"/>
    <mergeCell ref="Y497:Z497"/>
    <mergeCell ref="A498:B498"/>
    <mergeCell ref="C498:D498"/>
    <mergeCell ref="L498:M498"/>
    <mergeCell ref="N498:O498"/>
    <mergeCell ref="R498:S498"/>
    <mergeCell ref="Y498:Z498"/>
    <mergeCell ref="A499:B499"/>
    <mergeCell ref="C499:D499"/>
    <mergeCell ref="L499:M499"/>
    <mergeCell ref="N499:O499"/>
    <mergeCell ref="R499:S499"/>
    <mergeCell ref="Y499:Z499"/>
    <mergeCell ref="A500:B500"/>
    <mergeCell ref="C500:D500"/>
    <mergeCell ref="L500:M500"/>
    <mergeCell ref="N500:O500"/>
    <mergeCell ref="R500:S500"/>
    <mergeCell ref="Y500:Z500"/>
    <mergeCell ref="A501:B501"/>
    <mergeCell ref="C501:D501"/>
    <mergeCell ref="L501:M501"/>
    <mergeCell ref="N501:O501"/>
    <mergeCell ref="R501:S501"/>
    <mergeCell ref="Y501:Z501"/>
    <mergeCell ref="A502:B502"/>
    <mergeCell ref="C502:D502"/>
    <mergeCell ref="L502:M502"/>
    <mergeCell ref="N502:O502"/>
    <mergeCell ref="R502:S502"/>
    <mergeCell ref="Y502:Z502"/>
    <mergeCell ref="A503:B503"/>
    <mergeCell ref="C503:D503"/>
    <mergeCell ref="L503:M503"/>
    <mergeCell ref="N503:O503"/>
    <mergeCell ref="R503:S503"/>
    <mergeCell ref="Y503:Z503"/>
    <mergeCell ref="A504:B504"/>
    <mergeCell ref="C504:D504"/>
    <mergeCell ref="L504:M504"/>
    <mergeCell ref="N504:O504"/>
    <mergeCell ref="R504:S504"/>
    <mergeCell ref="Y504:Z504"/>
    <mergeCell ref="A505:B505"/>
    <mergeCell ref="C505:D505"/>
    <mergeCell ref="L505:M505"/>
    <mergeCell ref="N505:O505"/>
    <mergeCell ref="R505:S505"/>
    <mergeCell ref="Y505:Z505"/>
    <mergeCell ref="A506:B506"/>
    <mergeCell ref="C506:D506"/>
    <mergeCell ref="L506:M506"/>
    <mergeCell ref="N506:O506"/>
    <mergeCell ref="R506:S506"/>
    <mergeCell ref="Y506:Z506"/>
    <mergeCell ref="A507:B507"/>
    <mergeCell ref="C507:D507"/>
    <mergeCell ref="L507:M507"/>
    <mergeCell ref="N507:O507"/>
    <mergeCell ref="R507:S507"/>
    <mergeCell ref="Y507:Z507"/>
    <mergeCell ref="A508:B508"/>
    <mergeCell ref="C508:D508"/>
    <mergeCell ref="L508:M508"/>
    <mergeCell ref="N508:O508"/>
    <mergeCell ref="R508:S508"/>
    <mergeCell ref="Y508:Z508"/>
    <mergeCell ref="A509:B509"/>
    <mergeCell ref="C509:D509"/>
    <mergeCell ref="L509:M509"/>
    <mergeCell ref="N509:O509"/>
    <mergeCell ref="R509:S509"/>
    <mergeCell ref="Y509:Z509"/>
    <mergeCell ref="A510:B510"/>
    <mergeCell ref="C510:D510"/>
    <mergeCell ref="L510:M510"/>
    <mergeCell ref="N510:O510"/>
    <mergeCell ref="R510:S510"/>
    <mergeCell ref="Y510:Z510"/>
    <mergeCell ref="A511:B511"/>
    <mergeCell ref="C511:D511"/>
    <mergeCell ref="L511:M511"/>
    <mergeCell ref="N511:O511"/>
    <mergeCell ref="R511:S511"/>
    <mergeCell ref="Y511:Z511"/>
    <mergeCell ref="A512:B512"/>
    <mergeCell ref="C512:D512"/>
    <mergeCell ref="L512:M512"/>
    <mergeCell ref="N512:O512"/>
    <mergeCell ref="R512:S512"/>
    <mergeCell ref="Y512:Z512"/>
    <mergeCell ref="A513:B513"/>
    <mergeCell ref="C513:D513"/>
    <mergeCell ref="L513:M513"/>
    <mergeCell ref="N513:O513"/>
    <mergeCell ref="R513:S513"/>
    <mergeCell ref="Y513:Z513"/>
    <mergeCell ref="A514:B514"/>
    <mergeCell ref="C514:D514"/>
    <mergeCell ref="L514:M514"/>
    <mergeCell ref="N514:O514"/>
    <mergeCell ref="R514:S514"/>
    <mergeCell ref="Y514:Z514"/>
    <mergeCell ref="A515:B515"/>
    <mergeCell ref="C515:D515"/>
    <mergeCell ref="L515:M515"/>
    <mergeCell ref="N515:O515"/>
    <mergeCell ref="R515:S515"/>
    <mergeCell ref="Y515:Z515"/>
    <mergeCell ref="A516:B516"/>
    <mergeCell ref="C516:D516"/>
    <mergeCell ref="L516:M516"/>
    <mergeCell ref="N516:O516"/>
    <mergeCell ref="R516:S516"/>
    <mergeCell ref="Y516:Z516"/>
    <mergeCell ref="A517:B517"/>
    <mergeCell ref="C517:D517"/>
    <mergeCell ref="L517:M517"/>
    <mergeCell ref="N517:O517"/>
    <mergeCell ref="R517:S517"/>
    <mergeCell ref="Y517:Z517"/>
    <mergeCell ref="A518:B518"/>
    <mergeCell ref="C518:D518"/>
    <mergeCell ref="L518:M518"/>
    <mergeCell ref="N518:O518"/>
    <mergeCell ref="R518:S518"/>
    <mergeCell ref="Y518:Z518"/>
    <mergeCell ref="A519:B519"/>
    <mergeCell ref="C519:D519"/>
    <mergeCell ref="L519:M519"/>
    <mergeCell ref="N519:O519"/>
    <mergeCell ref="R519:S519"/>
    <mergeCell ref="Y519:Z519"/>
    <mergeCell ref="A520:B520"/>
    <mergeCell ref="C520:D520"/>
    <mergeCell ref="L520:M520"/>
    <mergeCell ref="N520:O520"/>
    <mergeCell ref="R520:S520"/>
    <mergeCell ref="Y520:Z520"/>
    <mergeCell ref="A521:B521"/>
    <mergeCell ref="C521:D521"/>
    <mergeCell ref="L521:M521"/>
    <mergeCell ref="N521:O521"/>
    <mergeCell ref="R521:S521"/>
    <mergeCell ref="Y521:Z521"/>
    <mergeCell ref="A522:B522"/>
    <mergeCell ref="C522:D522"/>
    <mergeCell ref="L522:M522"/>
    <mergeCell ref="N522:O522"/>
    <mergeCell ref="R522:S522"/>
    <mergeCell ref="Y522:Z522"/>
    <mergeCell ref="A523:B523"/>
    <mergeCell ref="C523:D523"/>
    <mergeCell ref="L523:M523"/>
    <mergeCell ref="N523:O523"/>
    <mergeCell ref="R523:S523"/>
    <mergeCell ref="Y523:Z523"/>
    <mergeCell ref="A524:B524"/>
    <mergeCell ref="C524:D524"/>
    <mergeCell ref="L524:M524"/>
    <mergeCell ref="N524:O524"/>
    <mergeCell ref="R524:S524"/>
    <mergeCell ref="Y524:Z524"/>
    <mergeCell ref="A525:B525"/>
    <mergeCell ref="C525:D525"/>
    <mergeCell ref="L525:M525"/>
    <mergeCell ref="N525:O525"/>
    <mergeCell ref="R525:S525"/>
    <mergeCell ref="Y525:Z525"/>
    <mergeCell ref="A526:B526"/>
    <mergeCell ref="C526:D526"/>
    <mergeCell ref="L526:M526"/>
    <mergeCell ref="N526:O526"/>
    <mergeCell ref="R526:S526"/>
    <mergeCell ref="Y526:Z526"/>
    <mergeCell ref="A527:B527"/>
    <mergeCell ref="C527:D527"/>
    <mergeCell ref="L527:M527"/>
    <mergeCell ref="N527:O527"/>
    <mergeCell ref="R527:S527"/>
    <mergeCell ref="Y527:Z527"/>
    <mergeCell ref="A528:B528"/>
    <mergeCell ref="C528:D528"/>
    <mergeCell ref="L528:M528"/>
    <mergeCell ref="N528:O528"/>
    <mergeCell ref="R528:S528"/>
    <mergeCell ref="Y528:Z528"/>
    <mergeCell ref="A529:B529"/>
    <mergeCell ref="C529:D529"/>
    <mergeCell ref="L529:M529"/>
    <mergeCell ref="N529:O529"/>
    <mergeCell ref="R529:S529"/>
    <mergeCell ref="Y529:Z529"/>
    <mergeCell ref="A530:B530"/>
    <mergeCell ref="C530:D530"/>
    <mergeCell ref="L530:M530"/>
    <mergeCell ref="N530:O530"/>
    <mergeCell ref="R530:S530"/>
    <mergeCell ref="Y530:Z530"/>
    <mergeCell ref="A531:B531"/>
    <mergeCell ref="C531:D531"/>
    <mergeCell ref="L531:M531"/>
    <mergeCell ref="N531:O531"/>
    <mergeCell ref="R531:S531"/>
    <mergeCell ref="Y531:Z531"/>
    <mergeCell ref="A532:B532"/>
    <mergeCell ref="C532:D532"/>
    <mergeCell ref="L532:M532"/>
    <mergeCell ref="N532:O532"/>
    <mergeCell ref="R532:S532"/>
    <mergeCell ref="Y532:Z532"/>
    <mergeCell ref="A533:B533"/>
    <mergeCell ref="C533:D533"/>
    <mergeCell ref="L533:M533"/>
    <mergeCell ref="N533:O533"/>
    <mergeCell ref="R533:S533"/>
    <mergeCell ref="Y533:Z533"/>
    <mergeCell ref="A534:B534"/>
    <mergeCell ref="C534:D534"/>
    <mergeCell ref="L534:M534"/>
    <mergeCell ref="N534:O534"/>
    <mergeCell ref="R534:S534"/>
    <mergeCell ref="Y534:Z534"/>
    <mergeCell ref="A535:B535"/>
    <mergeCell ref="C535:D535"/>
    <mergeCell ref="L535:M535"/>
    <mergeCell ref="N535:O535"/>
    <mergeCell ref="R535:S535"/>
    <mergeCell ref="Y535:Z535"/>
    <mergeCell ref="A536:B536"/>
    <mergeCell ref="C536:D536"/>
    <mergeCell ref="L536:M536"/>
    <mergeCell ref="N536:O536"/>
    <mergeCell ref="R536:S536"/>
    <mergeCell ref="Y536:Z536"/>
    <mergeCell ref="A537:B537"/>
    <mergeCell ref="C537:D537"/>
    <mergeCell ref="L537:M537"/>
    <mergeCell ref="N537:O537"/>
    <mergeCell ref="R537:S537"/>
    <mergeCell ref="Y537:Z537"/>
    <mergeCell ref="A538:B538"/>
    <mergeCell ref="C538:D538"/>
    <mergeCell ref="L538:M538"/>
    <mergeCell ref="N538:O538"/>
    <mergeCell ref="R538:S538"/>
    <mergeCell ref="Y538:Z538"/>
    <mergeCell ref="A539:B539"/>
    <mergeCell ref="C539:D539"/>
    <mergeCell ref="L539:M539"/>
    <mergeCell ref="N539:O539"/>
    <mergeCell ref="R539:S539"/>
    <mergeCell ref="Y539:Z539"/>
    <mergeCell ref="A540:B540"/>
    <mergeCell ref="C540:D540"/>
    <mergeCell ref="L540:M540"/>
    <mergeCell ref="N540:O540"/>
    <mergeCell ref="R540:S540"/>
    <mergeCell ref="Y540:Z540"/>
    <mergeCell ref="A541:B541"/>
    <mergeCell ref="C541:D541"/>
    <mergeCell ref="L541:M541"/>
    <mergeCell ref="N541:O541"/>
    <mergeCell ref="R541:S541"/>
    <mergeCell ref="Y541:Z541"/>
    <mergeCell ref="A542:B542"/>
    <mergeCell ref="C542:D542"/>
    <mergeCell ref="L542:M542"/>
    <mergeCell ref="N542:O542"/>
    <mergeCell ref="R542:S542"/>
    <mergeCell ref="Y542:Z542"/>
    <mergeCell ref="A543:B543"/>
    <mergeCell ref="C543:D543"/>
    <mergeCell ref="L543:M543"/>
    <mergeCell ref="N543:O543"/>
    <mergeCell ref="R543:S543"/>
    <mergeCell ref="Y543:Z543"/>
    <mergeCell ref="A544:B544"/>
    <mergeCell ref="C544:D544"/>
    <mergeCell ref="L544:M544"/>
    <mergeCell ref="N544:O544"/>
    <mergeCell ref="R544:S544"/>
    <mergeCell ref="Y544:Z544"/>
    <mergeCell ref="A545:B545"/>
    <mergeCell ref="C545:D545"/>
    <mergeCell ref="L545:M545"/>
    <mergeCell ref="N545:O545"/>
    <mergeCell ref="R545:S545"/>
    <mergeCell ref="Y545:Z545"/>
    <mergeCell ref="A546:B546"/>
    <mergeCell ref="C546:D546"/>
    <mergeCell ref="L546:M546"/>
    <mergeCell ref="N546:O546"/>
    <mergeCell ref="R546:S546"/>
    <mergeCell ref="Y546:Z546"/>
    <mergeCell ref="A547:B547"/>
    <mergeCell ref="C547:D547"/>
    <mergeCell ref="L547:M547"/>
    <mergeCell ref="N547:O547"/>
    <mergeCell ref="R547:S547"/>
    <mergeCell ref="Y547:Z547"/>
    <mergeCell ref="A548:B548"/>
    <mergeCell ref="C548:D548"/>
    <mergeCell ref="L548:M548"/>
    <mergeCell ref="N548:O548"/>
    <mergeCell ref="R548:S548"/>
    <mergeCell ref="Y548:Z548"/>
    <mergeCell ref="A549:B549"/>
    <mergeCell ref="C549:D549"/>
    <mergeCell ref="L549:M549"/>
    <mergeCell ref="N549:O549"/>
    <mergeCell ref="R549:S549"/>
    <mergeCell ref="Y549:Z549"/>
    <mergeCell ref="A550:B550"/>
    <mergeCell ref="C550:D550"/>
    <mergeCell ref="L550:M550"/>
    <mergeCell ref="N550:O550"/>
    <mergeCell ref="R550:S550"/>
    <mergeCell ref="Y550:Z550"/>
    <mergeCell ref="A551:B551"/>
    <mergeCell ref="C551:D551"/>
    <mergeCell ref="L551:M551"/>
    <mergeCell ref="N551:O551"/>
    <mergeCell ref="R551:S551"/>
    <mergeCell ref="Y551:Z551"/>
    <mergeCell ref="A552:B552"/>
    <mergeCell ref="C552:D552"/>
    <mergeCell ref="L552:M552"/>
    <mergeCell ref="N552:O552"/>
    <mergeCell ref="R552:S552"/>
    <mergeCell ref="Y552:Z552"/>
    <mergeCell ref="A553:B553"/>
    <mergeCell ref="C553:D553"/>
    <mergeCell ref="L553:M553"/>
    <mergeCell ref="N553:O553"/>
    <mergeCell ref="R553:S553"/>
    <mergeCell ref="Y553:Z553"/>
    <mergeCell ref="A554:B554"/>
    <mergeCell ref="C554:D554"/>
    <mergeCell ref="L554:M554"/>
    <mergeCell ref="N554:O554"/>
    <mergeCell ref="R554:S554"/>
    <mergeCell ref="Y554:Z554"/>
    <mergeCell ref="A555:B555"/>
    <mergeCell ref="C555:D555"/>
    <mergeCell ref="L555:M555"/>
    <mergeCell ref="N555:O555"/>
    <mergeCell ref="R555:S555"/>
    <mergeCell ref="Y555:Z555"/>
    <mergeCell ref="A556:B556"/>
    <mergeCell ref="C556:D556"/>
    <mergeCell ref="L556:M556"/>
    <mergeCell ref="N556:O556"/>
    <mergeCell ref="R556:S556"/>
    <mergeCell ref="Y556:Z556"/>
    <mergeCell ref="A557:B557"/>
    <mergeCell ref="C557:D557"/>
    <mergeCell ref="L557:M557"/>
    <mergeCell ref="N557:O557"/>
    <mergeCell ref="R557:S557"/>
    <mergeCell ref="Y557:Z557"/>
    <mergeCell ref="A558:B558"/>
    <mergeCell ref="C558:D558"/>
    <mergeCell ref="L558:M558"/>
    <mergeCell ref="N558:O558"/>
    <mergeCell ref="R558:S558"/>
    <mergeCell ref="Y558:Z558"/>
    <mergeCell ref="A559:B559"/>
    <mergeCell ref="C559:D559"/>
    <mergeCell ref="L559:M559"/>
    <mergeCell ref="N559:O559"/>
    <mergeCell ref="R559:S559"/>
    <mergeCell ref="Y559:Z559"/>
    <mergeCell ref="A560:B560"/>
    <mergeCell ref="C560:D560"/>
    <mergeCell ref="L560:M560"/>
    <mergeCell ref="N560:O560"/>
    <mergeCell ref="R560:S560"/>
    <mergeCell ref="Y560:Z560"/>
    <mergeCell ref="A561:B561"/>
    <mergeCell ref="C561:D561"/>
    <mergeCell ref="L561:M561"/>
    <mergeCell ref="N561:O561"/>
    <mergeCell ref="R561:S561"/>
    <mergeCell ref="Y561:Z561"/>
    <mergeCell ref="A562:B562"/>
    <mergeCell ref="C562:D562"/>
    <mergeCell ref="L562:M562"/>
    <mergeCell ref="N562:O562"/>
    <mergeCell ref="R562:S562"/>
    <mergeCell ref="Y562:Z562"/>
    <mergeCell ref="A563:B563"/>
    <mergeCell ref="C563:D563"/>
    <mergeCell ref="L563:M563"/>
    <mergeCell ref="N563:O563"/>
    <mergeCell ref="R563:S563"/>
    <mergeCell ref="Y563:Z563"/>
    <mergeCell ref="A564:B564"/>
    <mergeCell ref="C564:D564"/>
    <mergeCell ref="L564:M564"/>
    <mergeCell ref="N564:O564"/>
    <mergeCell ref="R564:S564"/>
    <mergeCell ref="Y564:Z564"/>
    <mergeCell ref="A565:B565"/>
    <mergeCell ref="C565:D565"/>
    <mergeCell ref="L565:M565"/>
    <mergeCell ref="N565:O565"/>
    <mergeCell ref="R565:S565"/>
    <mergeCell ref="Y565:Z565"/>
    <mergeCell ref="A566:B566"/>
    <mergeCell ref="C566:D566"/>
    <mergeCell ref="L566:M566"/>
    <mergeCell ref="N566:O566"/>
    <mergeCell ref="R566:S566"/>
    <mergeCell ref="Y566:Z566"/>
    <mergeCell ref="A567:B567"/>
    <mergeCell ref="C567:D567"/>
    <mergeCell ref="L567:M567"/>
    <mergeCell ref="N567:O567"/>
    <mergeCell ref="R567:S567"/>
    <mergeCell ref="Y567:Z567"/>
    <mergeCell ref="A568:B568"/>
    <mergeCell ref="C568:D568"/>
    <mergeCell ref="L568:M568"/>
    <mergeCell ref="N568:O568"/>
    <mergeCell ref="R568:S568"/>
    <mergeCell ref="Y568:Z568"/>
    <mergeCell ref="A569:B569"/>
    <mergeCell ref="C569:D569"/>
    <mergeCell ref="L569:M569"/>
    <mergeCell ref="N569:O569"/>
    <mergeCell ref="R569:S569"/>
    <mergeCell ref="Y569:Z569"/>
    <mergeCell ref="A570:B570"/>
    <mergeCell ref="C570:D570"/>
    <mergeCell ref="L570:M570"/>
    <mergeCell ref="N570:O570"/>
    <mergeCell ref="R570:S570"/>
    <mergeCell ref="Y570:Z570"/>
    <mergeCell ref="A571:B571"/>
    <mergeCell ref="C571:D571"/>
    <mergeCell ref="L571:M571"/>
    <mergeCell ref="N571:O571"/>
    <mergeCell ref="R571:S571"/>
    <mergeCell ref="Y571:Z571"/>
    <mergeCell ref="A572:B572"/>
    <mergeCell ref="C572:D572"/>
    <mergeCell ref="L572:M572"/>
    <mergeCell ref="N572:O572"/>
    <mergeCell ref="R572:S572"/>
    <mergeCell ref="Y572:Z572"/>
    <mergeCell ref="A573:B573"/>
    <mergeCell ref="C573:D573"/>
    <mergeCell ref="L573:M573"/>
    <mergeCell ref="N573:O573"/>
    <mergeCell ref="R573:S573"/>
    <mergeCell ref="Y573:Z573"/>
    <mergeCell ref="A574:B574"/>
    <mergeCell ref="C574:D574"/>
    <mergeCell ref="L574:M574"/>
    <mergeCell ref="N574:O574"/>
    <mergeCell ref="R574:S574"/>
    <mergeCell ref="Y574:Z574"/>
    <mergeCell ref="A575:B575"/>
    <mergeCell ref="C575:D575"/>
    <mergeCell ref="L575:M575"/>
    <mergeCell ref="N575:O575"/>
    <mergeCell ref="R575:S575"/>
    <mergeCell ref="Y575:Z575"/>
    <mergeCell ref="A576:B576"/>
    <mergeCell ref="C576:D576"/>
    <mergeCell ref="L576:M576"/>
    <mergeCell ref="N576:O576"/>
    <mergeCell ref="R576:S576"/>
    <mergeCell ref="Y576:Z576"/>
    <mergeCell ref="A577:B577"/>
    <mergeCell ref="C577:D577"/>
    <mergeCell ref="L577:M577"/>
    <mergeCell ref="N577:O577"/>
    <mergeCell ref="R577:S577"/>
    <mergeCell ref="Y577:Z577"/>
    <mergeCell ref="A578:B578"/>
    <mergeCell ref="C578:D578"/>
    <mergeCell ref="L578:M578"/>
    <mergeCell ref="N578:O578"/>
    <mergeCell ref="R578:S578"/>
    <mergeCell ref="Y578:Z578"/>
    <mergeCell ref="A579:B579"/>
    <mergeCell ref="C579:D579"/>
    <mergeCell ref="L579:M579"/>
    <mergeCell ref="N579:O579"/>
    <mergeCell ref="R579:S579"/>
    <mergeCell ref="Y579:Z579"/>
    <mergeCell ref="A580:B580"/>
    <mergeCell ref="C580:D580"/>
    <mergeCell ref="L580:M580"/>
    <mergeCell ref="N580:O580"/>
    <mergeCell ref="R580:S580"/>
    <mergeCell ref="Y580:Z580"/>
    <mergeCell ref="A581:B581"/>
    <mergeCell ref="C581:D581"/>
    <mergeCell ref="L581:M581"/>
    <mergeCell ref="N581:O581"/>
    <mergeCell ref="R581:S581"/>
    <mergeCell ref="Y581:Z581"/>
    <mergeCell ref="A582:B582"/>
    <mergeCell ref="C582:D582"/>
    <mergeCell ref="L582:M582"/>
    <mergeCell ref="N582:O582"/>
    <mergeCell ref="R582:S582"/>
    <mergeCell ref="Y582:Z582"/>
    <mergeCell ref="A583:B583"/>
    <mergeCell ref="C583:D583"/>
    <mergeCell ref="L583:M583"/>
    <mergeCell ref="N583:O583"/>
    <mergeCell ref="R583:S583"/>
    <mergeCell ref="Y583:Z583"/>
    <mergeCell ref="A584:B584"/>
    <mergeCell ref="C584:D584"/>
    <mergeCell ref="L584:M584"/>
    <mergeCell ref="N584:O584"/>
    <mergeCell ref="R584:S584"/>
    <mergeCell ref="Y584:Z584"/>
    <mergeCell ref="A585:B585"/>
    <mergeCell ref="C585:D585"/>
    <mergeCell ref="L585:M585"/>
    <mergeCell ref="N585:O585"/>
    <mergeCell ref="R585:S585"/>
    <mergeCell ref="Y585:Z585"/>
    <mergeCell ref="A586:B586"/>
    <mergeCell ref="C586:D586"/>
    <mergeCell ref="L586:M586"/>
    <mergeCell ref="N586:O586"/>
    <mergeCell ref="R586:S586"/>
    <mergeCell ref="Y586:Z586"/>
    <mergeCell ref="A587:B587"/>
    <mergeCell ref="C587:D587"/>
    <mergeCell ref="L587:M587"/>
    <mergeCell ref="N587:O587"/>
    <mergeCell ref="R587:S587"/>
    <mergeCell ref="Y587:Z587"/>
    <mergeCell ref="A588:B588"/>
    <mergeCell ref="C588:D588"/>
    <mergeCell ref="L588:M588"/>
    <mergeCell ref="N588:O588"/>
    <mergeCell ref="R588:S588"/>
    <mergeCell ref="Y588:Z588"/>
    <mergeCell ref="A589:B589"/>
    <mergeCell ref="C589:D589"/>
    <mergeCell ref="L589:M589"/>
    <mergeCell ref="N589:O589"/>
    <mergeCell ref="R589:S589"/>
    <mergeCell ref="Y589:Z589"/>
    <mergeCell ref="A590:B590"/>
    <mergeCell ref="C590:D590"/>
    <mergeCell ref="L590:M590"/>
    <mergeCell ref="N590:O590"/>
    <mergeCell ref="R590:S590"/>
    <mergeCell ref="Y590:Z590"/>
    <mergeCell ref="A591:B591"/>
    <mergeCell ref="C591:D591"/>
    <mergeCell ref="L591:M591"/>
    <mergeCell ref="N591:O591"/>
    <mergeCell ref="R591:S591"/>
    <mergeCell ref="Y591:Z591"/>
    <mergeCell ref="A592:B592"/>
    <mergeCell ref="C592:D592"/>
    <mergeCell ref="L592:M592"/>
    <mergeCell ref="N592:O592"/>
    <mergeCell ref="R592:S592"/>
    <mergeCell ref="Y592:Z592"/>
    <mergeCell ref="A593:B593"/>
    <mergeCell ref="C593:D593"/>
    <mergeCell ref="L593:M593"/>
    <mergeCell ref="N593:O593"/>
    <mergeCell ref="R593:S593"/>
    <mergeCell ref="Y593:Z593"/>
    <mergeCell ref="A594:B594"/>
    <mergeCell ref="C594:D594"/>
    <mergeCell ref="L594:M594"/>
    <mergeCell ref="N594:O594"/>
    <mergeCell ref="R594:S594"/>
    <mergeCell ref="Y594:Z594"/>
    <mergeCell ref="A595:B595"/>
    <mergeCell ref="C595:D595"/>
    <mergeCell ref="L595:M595"/>
    <mergeCell ref="N595:O595"/>
    <mergeCell ref="R595:S595"/>
    <mergeCell ref="Y595:Z595"/>
    <mergeCell ref="A596:B596"/>
    <mergeCell ref="C596:D596"/>
    <mergeCell ref="L596:M596"/>
    <mergeCell ref="N596:O596"/>
    <mergeCell ref="R596:S596"/>
    <mergeCell ref="Y596:Z596"/>
    <mergeCell ref="A597:B597"/>
    <mergeCell ref="C597:D597"/>
    <mergeCell ref="L597:M597"/>
    <mergeCell ref="N597:O597"/>
    <mergeCell ref="R597:S597"/>
    <mergeCell ref="Y597:Z597"/>
    <mergeCell ref="A598:B598"/>
    <mergeCell ref="C598:D598"/>
    <mergeCell ref="L598:M598"/>
    <mergeCell ref="N598:O598"/>
    <mergeCell ref="R598:S598"/>
    <mergeCell ref="Y598:Z598"/>
    <mergeCell ref="A599:B599"/>
    <mergeCell ref="C599:D599"/>
    <mergeCell ref="L599:M599"/>
    <mergeCell ref="N599:O599"/>
    <mergeCell ref="R599:S599"/>
    <mergeCell ref="Y599:Z599"/>
    <mergeCell ref="A600:B600"/>
    <mergeCell ref="C600:D600"/>
    <mergeCell ref="L600:M600"/>
    <mergeCell ref="N600:O600"/>
    <mergeCell ref="R600:S600"/>
    <mergeCell ref="Y600:Z600"/>
    <mergeCell ref="A601:B601"/>
    <mergeCell ref="C601:D601"/>
    <mergeCell ref="L601:M601"/>
    <mergeCell ref="N601:O601"/>
    <mergeCell ref="R601:S601"/>
    <mergeCell ref="Y601:Z601"/>
    <mergeCell ref="A602:B602"/>
    <mergeCell ref="C602:D602"/>
    <mergeCell ref="L602:M602"/>
    <mergeCell ref="N602:O602"/>
    <mergeCell ref="R602:S602"/>
    <mergeCell ref="Y602:Z602"/>
    <mergeCell ref="A603:B603"/>
    <mergeCell ref="C603:D603"/>
    <mergeCell ref="L603:M603"/>
    <mergeCell ref="N603:O603"/>
    <mergeCell ref="R603:S603"/>
    <mergeCell ref="Y603:Z603"/>
    <mergeCell ref="A604:B604"/>
    <mergeCell ref="C604:D604"/>
    <mergeCell ref="L604:M604"/>
    <mergeCell ref="N604:O604"/>
    <mergeCell ref="R604:S604"/>
    <mergeCell ref="Y604:Z604"/>
    <mergeCell ref="A605:B605"/>
    <mergeCell ref="C605:D605"/>
    <mergeCell ref="L605:M605"/>
    <mergeCell ref="N605:O605"/>
    <mergeCell ref="R605:S605"/>
    <mergeCell ref="Y605:Z605"/>
    <mergeCell ref="A606:B606"/>
    <mergeCell ref="C606:D606"/>
    <mergeCell ref="L606:M606"/>
    <mergeCell ref="N606:O606"/>
    <mergeCell ref="R606:S606"/>
    <mergeCell ref="Y606:Z606"/>
    <mergeCell ref="A607:B607"/>
    <mergeCell ref="C607:D607"/>
    <mergeCell ref="L607:M607"/>
    <mergeCell ref="N607:O607"/>
    <mergeCell ref="R607:S607"/>
    <mergeCell ref="Y607:Z607"/>
    <mergeCell ref="A608:B608"/>
    <mergeCell ref="C608:D608"/>
    <mergeCell ref="L608:M608"/>
    <mergeCell ref="N608:O608"/>
    <mergeCell ref="R608:S608"/>
    <mergeCell ref="Y608:Z608"/>
    <mergeCell ref="A609:B609"/>
    <mergeCell ref="C609:D609"/>
    <mergeCell ref="L609:M609"/>
    <mergeCell ref="N609:O609"/>
    <mergeCell ref="R609:S609"/>
    <mergeCell ref="Y609:Z609"/>
    <mergeCell ref="A610:B610"/>
    <mergeCell ref="C610:D610"/>
    <mergeCell ref="L610:M610"/>
    <mergeCell ref="N610:O610"/>
    <mergeCell ref="R610:S610"/>
    <mergeCell ref="Y610:Z610"/>
    <mergeCell ref="A611:B611"/>
    <mergeCell ref="C611:D611"/>
    <mergeCell ref="L611:M611"/>
    <mergeCell ref="N611:O611"/>
    <mergeCell ref="R611:S611"/>
    <mergeCell ref="Y611:Z611"/>
    <mergeCell ref="A612:B612"/>
    <mergeCell ref="C612:D612"/>
    <mergeCell ref="L612:M612"/>
    <mergeCell ref="N612:O612"/>
    <mergeCell ref="R612:S612"/>
    <mergeCell ref="Y612:Z612"/>
    <mergeCell ref="A613:B613"/>
    <mergeCell ref="C613:D613"/>
    <mergeCell ref="L613:M613"/>
    <mergeCell ref="N613:O613"/>
    <mergeCell ref="R613:S613"/>
    <mergeCell ref="Y613:Z613"/>
    <mergeCell ref="A614:B614"/>
    <mergeCell ref="C614:D614"/>
    <mergeCell ref="L614:M614"/>
    <mergeCell ref="N614:O614"/>
    <mergeCell ref="R614:S614"/>
    <mergeCell ref="Y614:Z614"/>
    <mergeCell ref="A615:B615"/>
    <mergeCell ref="C615:D615"/>
    <mergeCell ref="L615:M615"/>
    <mergeCell ref="N615:O615"/>
    <mergeCell ref="R615:S615"/>
    <mergeCell ref="Y615:Z615"/>
    <mergeCell ref="A616:B616"/>
    <mergeCell ref="C616:D616"/>
    <mergeCell ref="L616:M616"/>
    <mergeCell ref="N616:O616"/>
    <mergeCell ref="R616:S616"/>
    <mergeCell ref="Y616:Z616"/>
    <mergeCell ref="A617:B617"/>
    <mergeCell ref="C617:D617"/>
    <mergeCell ref="L617:M617"/>
    <mergeCell ref="N617:O617"/>
    <mergeCell ref="R617:S617"/>
    <mergeCell ref="Y617:Z617"/>
    <mergeCell ref="A618:B618"/>
    <mergeCell ref="C618:D618"/>
    <mergeCell ref="L618:M618"/>
    <mergeCell ref="N618:O618"/>
    <mergeCell ref="R618:S618"/>
    <mergeCell ref="Y618:Z618"/>
    <mergeCell ref="A619:B619"/>
    <mergeCell ref="C619:D619"/>
    <mergeCell ref="L619:M619"/>
    <mergeCell ref="N619:O619"/>
    <mergeCell ref="R619:S619"/>
    <mergeCell ref="Y619:Z619"/>
    <mergeCell ref="A620:B620"/>
    <mergeCell ref="C620:D620"/>
    <mergeCell ref="L620:M620"/>
    <mergeCell ref="N620:O620"/>
    <mergeCell ref="R620:S620"/>
    <mergeCell ref="Y620:Z620"/>
    <mergeCell ref="A621:B621"/>
    <mergeCell ref="C621:D621"/>
    <mergeCell ref="L621:M621"/>
    <mergeCell ref="N621:O621"/>
    <mergeCell ref="R621:S621"/>
    <mergeCell ref="Y621:Z621"/>
    <mergeCell ref="A622:B622"/>
    <mergeCell ref="C622:D622"/>
    <mergeCell ref="L622:M622"/>
    <mergeCell ref="N622:O622"/>
    <mergeCell ref="R622:S622"/>
    <mergeCell ref="Y622:Z622"/>
    <mergeCell ref="A623:B623"/>
    <mergeCell ref="C623:D623"/>
    <mergeCell ref="L623:M623"/>
    <mergeCell ref="N623:O623"/>
    <mergeCell ref="R623:S623"/>
    <mergeCell ref="Y623:Z623"/>
    <mergeCell ref="A624:B624"/>
    <mergeCell ref="C624:D624"/>
    <mergeCell ref="L624:M624"/>
    <mergeCell ref="N624:O624"/>
    <mergeCell ref="R624:S624"/>
    <mergeCell ref="Y624:Z624"/>
    <mergeCell ref="A625:B625"/>
    <mergeCell ref="C625:D625"/>
    <mergeCell ref="L625:M625"/>
    <mergeCell ref="N625:O625"/>
    <mergeCell ref="R625:S625"/>
    <mergeCell ref="Y625:Z625"/>
    <mergeCell ref="A626:B626"/>
    <mergeCell ref="C626:D626"/>
    <mergeCell ref="L626:M626"/>
    <mergeCell ref="N626:O626"/>
    <mergeCell ref="R626:S626"/>
    <mergeCell ref="Y626:Z626"/>
    <mergeCell ref="A627:B627"/>
    <mergeCell ref="C627:D627"/>
    <mergeCell ref="L627:M627"/>
    <mergeCell ref="N627:O627"/>
    <mergeCell ref="R627:S627"/>
    <mergeCell ref="Y627:Z627"/>
    <mergeCell ref="A628:B628"/>
    <mergeCell ref="C628:D628"/>
    <mergeCell ref="L628:M628"/>
    <mergeCell ref="N628:O628"/>
    <mergeCell ref="R628:S628"/>
    <mergeCell ref="Y628:Z628"/>
    <mergeCell ref="A629:B629"/>
    <mergeCell ref="C629:D629"/>
    <mergeCell ref="L629:M629"/>
    <mergeCell ref="N629:O629"/>
    <mergeCell ref="R629:S629"/>
    <mergeCell ref="Y629:Z629"/>
    <mergeCell ref="A630:B630"/>
    <mergeCell ref="C630:D630"/>
    <mergeCell ref="L630:M630"/>
    <mergeCell ref="N630:O630"/>
    <mergeCell ref="R630:S630"/>
    <mergeCell ref="Y630:Z630"/>
    <mergeCell ref="A631:B631"/>
    <mergeCell ref="C631:D631"/>
    <mergeCell ref="L631:M631"/>
    <mergeCell ref="N631:O631"/>
    <mergeCell ref="R631:S631"/>
    <mergeCell ref="Y631:Z631"/>
    <mergeCell ref="A632:B632"/>
    <mergeCell ref="C632:D632"/>
    <mergeCell ref="L632:M632"/>
    <mergeCell ref="N632:O632"/>
    <mergeCell ref="R632:S632"/>
    <mergeCell ref="Y632:Z632"/>
    <mergeCell ref="A633:B633"/>
    <mergeCell ref="C633:D633"/>
    <mergeCell ref="L633:M633"/>
    <mergeCell ref="N633:O633"/>
    <mergeCell ref="R633:S633"/>
    <mergeCell ref="Y633:Z633"/>
    <mergeCell ref="A634:B634"/>
    <mergeCell ref="C634:D634"/>
    <mergeCell ref="L634:M634"/>
    <mergeCell ref="N634:O634"/>
    <mergeCell ref="R634:S634"/>
    <mergeCell ref="Y634:Z634"/>
    <mergeCell ref="A635:B635"/>
    <mergeCell ref="C635:D635"/>
    <mergeCell ref="L635:M635"/>
    <mergeCell ref="N635:O635"/>
    <mergeCell ref="R635:S635"/>
    <mergeCell ref="Y635:Z635"/>
    <mergeCell ref="A636:B636"/>
    <mergeCell ref="C636:D636"/>
    <mergeCell ref="L636:M636"/>
    <mergeCell ref="N636:O636"/>
    <mergeCell ref="R636:S636"/>
    <mergeCell ref="Y636:Z636"/>
    <mergeCell ref="A637:B637"/>
    <mergeCell ref="C637:D637"/>
    <mergeCell ref="L637:M637"/>
    <mergeCell ref="N637:O637"/>
    <mergeCell ref="R637:S637"/>
    <mergeCell ref="Y637:Z637"/>
    <mergeCell ref="A638:B638"/>
    <mergeCell ref="C638:D638"/>
    <mergeCell ref="L638:M638"/>
    <mergeCell ref="N638:O638"/>
    <mergeCell ref="R638:S638"/>
    <mergeCell ref="Y638:Z638"/>
    <mergeCell ref="A639:B639"/>
    <mergeCell ref="C639:D639"/>
    <mergeCell ref="L639:M639"/>
    <mergeCell ref="N639:O639"/>
    <mergeCell ref="R639:S639"/>
    <mergeCell ref="Y639:Z639"/>
    <mergeCell ref="A640:B640"/>
    <mergeCell ref="C640:D640"/>
    <mergeCell ref="L640:M640"/>
    <mergeCell ref="N640:O640"/>
    <mergeCell ref="R640:S640"/>
    <mergeCell ref="Y640:Z640"/>
    <mergeCell ref="A641:B641"/>
    <mergeCell ref="C641:D641"/>
    <mergeCell ref="L641:M641"/>
    <mergeCell ref="N641:O641"/>
    <mergeCell ref="R641:S641"/>
    <mergeCell ref="Y641:Z641"/>
    <mergeCell ref="A642:B642"/>
    <mergeCell ref="C642:D642"/>
    <mergeCell ref="L642:M642"/>
    <mergeCell ref="N642:O642"/>
    <mergeCell ref="R642:S642"/>
    <mergeCell ref="Y642:Z642"/>
    <mergeCell ref="A643:B643"/>
    <mergeCell ref="C643:D643"/>
    <mergeCell ref="L643:M643"/>
    <mergeCell ref="N643:O643"/>
    <mergeCell ref="R643:S643"/>
    <mergeCell ref="Y643:Z643"/>
    <mergeCell ref="A644:B644"/>
    <mergeCell ref="C644:D644"/>
    <mergeCell ref="L644:M644"/>
    <mergeCell ref="N644:O644"/>
    <mergeCell ref="R644:S644"/>
    <mergeCell ref="Y644:Z644"/>
    <mergeCell ref="A645:B645"/>
    <mergeCell ref="C645:D645"/>
    <mergeCell ref="L645:M645"/>
    <mergeCell ref="N645:O645"/>
    <mergeCell ref="R645:S645"/>
    <mergeCell ref="Y645:Z645"/>
    <mergeCell ref="A646:B646"/>
    <mergeCell ref="C646:D646"/>
    <mergeCell ref="L646:M646"/>
    <mergeCell ref="N646:O646"/>
    <mergeCell ref="R646:S646"/>
    <mergeCell ref="Y646:Z646"/>
    <mergeCell ref="A647:B647"/>
    <mergeCell ref="C647:D647"/>
    <mergeCell ref="L647:M647"/>
    <mergeCell ref="N647:O647"/>
    <mergeCell ref="R647:S647"/>
    <mergeCell ref="Y647:Z647"/>
    <mergeCell ref="A648:B648"/>
    <mergeCell ref="C648:D648"/>
    <mergeCell ref="L648:M648"/>
    <mergeCell ref="N648:O648"/>
    <mergeCell ref="R648:S648"/>
    <mergeCell ref="Y648:Z648"/>
    <mergeCell ref="A649:B649"/>
    <mergeCell ref="C649:D649"/>
    <mergeCell ref="L649:M649"/>
    <mergeCell ref="N649:O649"/>
    <mergeCell ref="R649:S649"/>
    <mergeCell ref="Y649:Z649"/>
    <mergeCell ref="A650:B650"/>
    <mergeCell ref="C650:D650"/>
    <mergeCell ref="L650:M650"/>
    <mergeCell ref="N650:O650"/>
    <mergeCell ref="R650:S650"/>
    <mergeCell ref="Y650:Z650"/>
    <mergeCell ref="A651:B651"/>
    <mergeCell ref="C651:D651"/>
    <mergeCell ref="L651:M651"/>
    <mergeCell ref="N651:O651"/>
    <mergeCell ref="R651:S651"/>
    <mergeCell ref="Y651:Z651"/>
    <mergeCell ref="A652:B652"/>
    <mergeCell ref="C652:D652"/>
    <mergeCell ref="L652:M652"/>
    <mergeCell ref="N652:O652"/>
    <mergeCell ref="R652:S652"/>
    <mergeCell ref="Y652:Z652"/>
    <mergeCell ref="A653:B653"/>
    <mergeCell ref="C653:D653"/>
    <mergeCell ref="L653:M653"/>
    <mergeCell ref="N653:O653"/>
    <mergeCell ref="R653:S653"/>
    <mergeCell ref="Y653:Z653"/>
    <mergeCell ref="A654:B654"/>
    <mergeCell ref="C654:D654"/>
    <mergeCell ref="L654:M654"/>
    <mergeCell ref="N654:O654"/>
    <mergeCell ref="R654:S654"/>
    <mergeCell ref="Y654:Z654"/>
    <mergeCell ref="A655:B655"/>
    <mergeCell ref="C655:D655"/>
    <mergeCell ref="L655:M655"/>
    <mergeCell ref="N655:O655"/>
    <mergeCell ref="R655:S655"/>
    <mergeCell ref="Y655:Z655"/>
    <mergeCell ref="A656:B656"/>
    <mergeCell ref="C656:D656"/>
    <mergeCell ref="L656:M656"/>
    <mergeCell ref="N656:O656"/>
    <mergeCell ref="R656:S656"/>
    <mergeCell ref="Y656:Z656"/>
    <mergeCell ref="A657:B657"/>
    <mergeCell ref="C657:D657"/>
    <mergeCell ref="L657:M657"/>
    <mergeCell ref="N657:O657"/>
    <mergeCell ref="R657:S657"/>
    <mergeCell ref="Y657:Z657"/>
    <mergeCell ref="A658:B658"/>
    <mergeCell ref="C658:D658"/>
    <mergeCell ref="L658:M658"/>
    <mergeCell ref="N658:O658"/>
    <mergeCell ref="R658:S658"/>
    <mergeCell ref="Y658:Z658"/>
    <mergeCell ref="A659:B659"/>
    <mergeCell ref="C659:D659"/>
    <mergeCell ref="L659:M659"/>
    <mergeCell ref="N659:O659"/>
    <mergeCell ref="R659:S659"/>
    <mergeCell ref="Y659:Z659"/>
    <mergeCell ref="A660:B660"/>
    <mergeCell ref="C660:D660"/>
    <mergeCell ref="L660:M660"/>
    <mergeCell ref="N660:O660"/>
    <mergeCell ref="R660:S660"/>
    <mergeCell ref="Y660:Z660"/>
    <mergeCell ref="A661:B661"/>
    <mergeCell ref="C661:D661"/>
    <mergeCell ref="L661:M661"/>
    <mergeCell ref="N661:O661"/>
    <mergeCell ref="R661:S661"/>
    <mergeCell ref="Y661:Z661"/>
    <mergeCell ref="A662:B662"/>
    <mergeCell ref="C662:D662"/>
    <mergeCell ref="L662:M662"/>
    <mergeCell ref="N662:O662"/>
    <mergeCell ref="R662:S662"/>
    <mergeCell ref="Y662:Z662"/>
    <mergeCell ref="A663:B663"/>
    <mergeCell ref="C663:D663"/>
    <mergeCell ref="L663:M663"/>
    <mergeCell ref="N663:O663"/>
    <mergeCell ref="R663:S663"/>
    <mergeCell ref="Y663:Z663"/>
    <mergeCell ref="A664:B664"/>
    <mergeCell ref="C664:D664"/>
    <mergeCell ref="L664:M664"/>
    <mergeCell ref="N664:O664"/>
    <mergeCell ref="R664:S664"/>
    <mergeCell ref="Y664:Z664"/>
    <mergeCell ref="A665:B665"/>
    <mergeCell ref="C665:D665"/>
    <mergeCell ref="L665:M665"/>
    <mergeCell ref="N665:O665"/>
    <mergeCell ref="R665:S665"/>
    <mergeCell ref="Y665:Z665"/>
    <mergeCell ref="A666:B666"/>
    <mergeCell ref="C666:D666"/>
    <mergeCell ref="L666:M666"/>
    <mergeCell ref="N666:O666"/>
    <mergeCell ref="R666:S666"/>
    <mergeCell ref="Y666:Z666"/>
    <mergeCell ref="A667:B667"/>
    <mergeCell ref="C667:D667"/>
    <mergeCell ref="L667:M667"/>
    <mergeCell ref="N667:O667"/>
    <mergeCell ref="R667:S667"/>
    <mergeCell ref="Y667:Z667"/>
    <mergeCell ref="A668:B668"/>
    <mergeCell ref="C668:D668"/>
    <mergeCell ref="L668:M668"/>
    <mergeCell ref="N668:O668"/>
    <mergeCell ref="R668:S668"/>
    <mergeCell ref="Y668:Z668"/>
    <mergeCell ref="A669:B669"/>
    <mergeCell ref="C669:D669"/>
    <mergeCell ref="L669:M669"/>
    <mergeCell ref="N669:O669"/>
    <mergeCell ref="R669:S669"/>
    <mergeCell ref="Y669:Z669"/>
    <mergeCell ref="A670:B670"/>
    <mergeCell ref="C670:D670"/>
    <mergeCell ref="L670:M670"/>
    <mergeCell ref="N670:O670"/>
    <mergeCell ref="R670:S670"/>
    <mergeCell ref="Y670:Z670"/>
    <mergeCell ref="A671:B671"/>
    <mergeCell ref="C671:D671"/>
    <mergeCell ref="L671:M671"/>
    <mergeCell ref="N671:O671"/>
    <mergeCell ref="R671:S671"/>
    <mergeCell ref="Y671:Z671"/>
    <mergeCell ref="A672:B672"/>
    <mergeCell ref="C672:D672"/>
    <mergeCell ref="L672:M672"/>
    <mergeCell ref="N672:O672"/>
    <mergeCell ref="R672:S672"/>
    <mergeCell ref="Y672:Z672"/>
    <mergeCell ref="A673:B673"/>
    <mergeCell ref="C673:D673"/>
    <mergeCell ref="L673:M673"/>
    <mergeCell ref="N673:O673"/>
    <mergeCell ref="R673:S673"/>
    <mergeCell ref="Y673:Z673"/>
    <mergeCell ref="A674:B674"/>
    <mergeCell ref="C674:D674"/>
    <mergeCell ref="L674:M674"/>
    <mergeCell ref="N674:O674"/>
    <mergeCell ref="R674:S674"/>
    <mergeCell ref="Y674:Z674"/>
    <mergeCell ref="A675:B675"/>
    <mergeCell ref="C675:D675"/>
    <mergeCell ref="L675:M675"/>
    <mergeCell ref="N675:O675"/>
    <mergeCell ref="R675:S675"/>
    <mergeCell ref="Y675:Z675"/>
    <mergeCell ref="A676:B676"/>
    <mergeCell ref="C676:D676"/>
    <mergeCell ref="L676:M676"/>
    <mergeCell ref="N676:O676"/>
    <mergeCell ref="R676:S676"/>
    <mergeCell ref="Y676:Z676"/>
    <mergeCell ref="A677:B677"/>
    <mergeCell ref="C677:D677"/>
    <mergeCell ref="L677:M677"/>
    <mergeCell ref="N677:O677"/>
    <mergeCell ref="R677:S677"/>
    <mergeCell ref="Y677:Z677"/>
    <mergeCell ref="A678:B678"/>
    <mergeCell ref="C678:D678"/>
    <mergeCell ref="L678:M678"/>
    <mergeCell ref="N678:O678"/>
    <mergeCell ref="R678:S678"/>
    <mergeCell ref="Y678:Z678"/>
    <mergeCell ref="A679:B679"/>
    <mergeCell ref="C679:D679"/>
    <mergeCell ref="L679:M679"/>
    <mergeCell ref="N679:O679"/>
    <mergeCell ref="R679:S679"/>
    <mergeCell ref="Y679:Z679"/>
    <mergeCell ref="A680:B680"/>
    <mergeCell ref="C680:D680"/>
    <mergeCell ref="L680:M680"/>
    <mergeCell ref="N680:O680"/>
    <mergeCell ref="R680:S680"/>
    <mergeCell ref="Y680:Z680"/>
    <mergeCell ref="A681:B681"/>
    <mergeCell ref="C681:D681"/>
    <mergeCell ref="L681:M681"/>
    <mergeCell ref="N681:O681"/>
    <mergeCell ref="R681:S681"/>
    <mergeCell ref="Y681:Z681"/>
    <mergeCell ref="A682:B682"/>
    <mergeCell ref="C682:D682"/>
    <mergeCell ref="L682:M682"/>
    <mergeCell ref="N682:O682"/>
    <mergeCell ref="R682:S682"/>
    <mergeCell ref="Y682:Z682"/>
    <mergeCell ref="A683:B683"/>
    <mergeCell ref="C683:D683"/>
    <mergeCell ref="L683:M683"/>
    <mergeCell ref="N683:O683"/>
    <mergeCell ref="R683:S683"/>
    <mergeCell ref="Y683:Z683"/>
    <mergeCell ref="A684:B684"/>
    <mergeCell ref="C684:D684"/>
    <mergeCell ref="L684:M684"/>
    <mergeCell ref="N684:O684"/>
    <mergeCell ref="R684:S684"/>
    <mergeCell ref="Y684:Z684"/>
    <mergeCell ref="A685:B685"/>
    <mergeCell ref="C685:D685"/>
    <mergeCell ref="L685:M685"/>
    <mergeCell ref="N685:O685"/>
    <mergeCell ref="R685:S685"/>
    <mergeCell ref="Y685:Z685"/>
    <mergeCell ref="A686:B686"/>
    <mergeCell ref="C686:D686"/>
    <mergeCell ref="L686:M686"/>
    <mergeCell ref="N686:O686"/>
    <mergeCell ref="R686:S686"/>
    <mergeCell ref="Y686:Z686"/>
    <mergeCell ref="A687:B687"/>
    <mergeCell ref="C687:D687"/>
    <mergeCell ref="L687:M687"/>
    <mergeCell ref="N687:O687"/>
    <mergeCell ref="R687:S687"/>
    <mergeCell ref="Y687:Z687"/>
    <mergeCell ref="A688:B688"/>
    <mergeCell ref="C688:D688"/>
    <mergeCell ref="L688:M688"/>
    <mergeCell ref="N688:O688"/>
    <mergeCell ref="R688:S688"/>
    <mergeCell ref="Y688:Z688"/>
    <mergeCell ref="A689:B689"/>
    <mergeCell ref="C689:D689"/>
    <mergeCell ref="L689:M689"/>
    <mergeCell ref="N689:O689"/>
    <mergeCell ref="R689:S689"/>
    <mergeCell ref="Y689:Z689"/>
    <mergeCell ref="A690:B690"/>
    <mergeCell ref="C690:D690"/>
    <mergeCell ref="L690:M690"/>
    <mergeCell ref="N690:O690"/>
    <mergeCell ref="R690:S690"/>
    <mergeCell ref="Y690:Z690"/>
    <mergeCell ref="A691:B691"/>
    <mergeCell ref="C691:D691"/>
    <mergeCell ref="L691:M691"/>
    <mergeCell ref="N691:O691"/>
    <mergeCell ref="R691:S691"/>
    <mergeCell ref="Y691:Z691"/>
    <mergeCell ref="A692:B692"/>
    <mergeCell ref="C692:D692"/>
    <mergeCell ref="L692:M692"/>
    <mergeCell ref="N692:O692"/>
    <mergeCell ref="R692:S692"/>
    <mergeCell ref="Y692:Z692"/>
    <mergeCell ref="A693:B693"/>
    <mergeCell ref="C693:D693"/>
    <mergeCell ref="L693:M693"/>
    <mergeCell ref="N693:O693"/>
    <mergeCell ref="R693:S693"/>
    <mergeCell ref="Y693:Z693"/>
    <mergeCell ref="A694:B694"/>
    <mergeCell ref="C694:D694"/>
    <mergeCell ref="L694:M694"/>
    <mergeCell ref="N694:O694"/>
    <mergeCell ref="R694:S694"/>
    <mergeCell ref="Y694:Z694"/>
    <mergeCell ref="A695:B695"/>
    <mergeCell ref="C695:D695"/>
    <mergeCell ref="L695:M695"/>
    <mergeCell ref="N695:O695"/>
    <mergeCell ref="R695:S695"/>
    <mergeCell ref="Y695:Z695"/>
    <mergeCell ref="A696:B696"/>
    <mergeCell ref="C696:D696"/>
    <mergeCell ref="L696:M696"/>
    <mergeCell ref="N696:O696"/>
    <mergeCell ref="R696:S696"/>
    <mergeCell ref="Y696:Z696"/>
    <mergeCell ref="A697:B697"/>
    <mergeCell ref="C697:D697"/>
    <mergeCell ref="L697:M697"/>
    <mergeCell ref="N697:O697"/>
    <mergeCell ref="R697:S697"/>
    <mergeCell ref="Y697:Z697"/>
    <mergeCell ref="A698:B698"/>
    <mergeCell ref="C698:D698"/>
    <mergeCell ref="L698:M698"/>
    <mergeCell ref="N698:O698"/>
    <mergeCell ref="R698:S698"/>
    <mergeCell ref="Y698:Z698"/>
    <mergeCell ref="A699:B699"/>
    <mergeCell ref="C699:D699"/>
    <mergeCell ref="L699:M699"/>
    <mergeCell ref="N699:O699"/>
    <mergeCell ref="R699:S699"/>
    <mergeCell ref="Y699:Z699"/>
    <mergeCell ref="A700:B700"/>
    <mergeCell ref="C700:D700"/>
    <mergeCell ref="L700:M700"/>
    <mergeCell ref="N700:O700"/>
    <mergeCell ref="R700:S700"/>
    <mergeCell ref="Y700:Z700"/>
    <mergeCell ref="A701:B701"/>
    <mergeCell ref="C701:D701"/>
    <mergeCell ref="L701:M701"/>
    <mergeCell ref="N701:O701"/>
    <mergeCell ref="R701:S701"/>
    <mergeCell ref="Y701:Z701"/>
    <mergeCell ref="A702:B702"/>
    <mergeCell ref="C702:D702"/>
    <mergeCell ref="L702:M702"/>
    <mergeCell ref="N702:O702"/>
    <mergeCell ref="R702:S702"/>
    <mergeCell ref="Y702:Z702"/>
    <mergeCell ref="A703:B703"/>
    <mergeCell ref="C703:D703"/>
    <mergeCell ref="L703:M703"/>
    <mergeCell ref="N703:O703"/>
    <mergeCell ref="R703:S703"/>
    <mergeCell ref="Y703:Z703"/>
    <mergeCell ref="A704:B704"/>
    <mergeCell ref="C704:D704"/>
    <mergeCell ref="L704:M704"/>
    <mergeCell ref="N704:O704"/>
    <mergeCell ref="R704:S704"/>
    <mergeCell ref="Y704:Z704"/>
    <mergeCell ref="A705:B705"/>
    <mergeCell ref="C705:D705"/>
    <mergeCell ref="L705:M705"/>
    <mergeCell ref="N705:O705"/>
    <mergeCell ref="R705:S705"/>
    <mergeCell ref="Y705:Z705"/>
    <mergeCell ref="A706:B706"/>
    <mergeCell ref="C706:D706"/>
    <mergeCell ref="L706:M706"/>
    <mergeCell ref="N706:O706"/>
    <mergeCell ref="R706:S706"/>
    <mergeCell ref="Y706:Z706"/>
    <mergeCell ref="A707:B707"/>
    <mergeCell ref="C707:D707"/>
    <mergeCell ref="L707:M707"/>
    <mergeCell ref="N707:O707"/>
    <mergeCell ref="R707:S707"/>
    <mergeCell ref="Y707:Z707"/>
    <mergeCell ref="A708:B708"/>
    <mergeCell ref="C708:D708"/>
    <mergeCell ref="L708:M708"/>
    <mergeCell ref="N708:O708"/>
    <mergeCell ref="R708:S708"/>
    <mergeCell ref="Y708:Z708"/>
    <mergeCell ref="A709:B709"/>
    <mergeCell ref="C709:D709"/>
    <mergeCell ref="L709:M709"/>
    <mergeCell ref="N709:O709"/>
    <mergeCell ref="R709:S709"/>
    <mergeCell ref="Y709:Z709"/>
    <mergeCell ref="A710:B710"/>
    <mergeCell ref="C710:D710"/>
    <mergeCell ref="L710:M710"/>
    <mergeCell ref="N710:O710"/>
    <mergeCell ref="R710:S710"/>
    <mergeCell ref="Y710:Z710"/>
    <mergeCell ref="A711:B711"/>
    <mergeCell ref="C711:D711"/>
    <mergeCell ref="L711:M711"/>
    <mergeCell ref="N711:O711"/>
    <mergeCell ref="R711:S711"/>
    <mergeCell ref="Y711:Z711"/>
    <mergeCell ref="A712:B712"/>
    <mergeCell ref="C712:D712"/>
    <mergeCell ref="L712:M712"/>
    <mergeCell ref="N712:O712"/>
    <mergeCell ref="R712:S712"/>
    <mergeCell ref="Y712:Z712"/>
    <mergeCell ref="A713:B713"/>
    <mergeCell ref="C713:D713"/>
    <mergeCell ref="L713:M713"/>
    <mergeCell ref="N713:O713"/>
    <mergeCell ref="R713:S713"/>
    <mergeCell ref="Y713:Z713"/>
    <mergeCell ref="A714:B714"/>
    <mergeCell ref="C714:D714"/>
    <mergeCell ref="L714:M714"/>
    <mergeCell ref="N714:O714"/>
    <mergeCell ref="R714:S714"/>
    <mergeCell ref="Y714:Z714"/>
    <mergeCell ref="A715:B715"/>
    <mergeCell ref="C715:D715"/>
    <mergeCell ref="L715:M715"/>
    <mergeCell ref="N715:O715"/>
    <mergeCell ref="R715:S715"/>
    <mergeCell ref="Y715:Z715"/>
    <mergeCell ref="A716:B716"/>
    <mergeCell ref="C716:D716"/>
    <mergeCell ref="L716:M716"/>
    <mergeCell ref="N716:O716"/>
    <mergeCell ref="R716:S716"/>
    <mergeCell ref="Y716:Z716"/>
    <mergeCell ref="A717:B717"/>
    <mergeCell ref="C717:D717"/>
    <mergeCell ref="L717:M717"/>
    <mergeCell ref="N717:O717"/>
    <mergeCell ref="R717:S717"/>
    <mergeCell ref="Y717:Z717"/>
    <mergeCell ref="A718:B718"/>
    <mergeCell ref="C718:D718"/>
    <mergeCell ref="L718:M718"/>
    <mergeCell ref="N718:O718"/>
    <mergeCell ref="R718:S718"/>
    <mergeCell ref="Y718:Z718"/>
    <mergeCell ref="A719:B719"/>
    <mergeCell ref="C719:D719"/>
    <mergeCell ref="L719:M719"/>
    <mergeCell ref="N719:O719"/>
    <mergeCell ref="R719:S719"/>
    <mergeCell ref="Y719:Z719"/>
    <mergeCell ref="A720:B720"/>
    <mergeCell ref="C720:D720"/>
    <mergeCell ref="L720:M720"/>
    <mergeCell ref="N720:O720"/>
    <mergeCell ref="R720:S720"/>
    <mergeCell ref="Y720:Z720"/>
    <mergeCell ref="A721:B721"/>
    <mergeCell ref="C721:D721"/>
    <mergeCell ref="L721:M721"/>
    <mergeCell ref="N721:O721"/>
    <mergeCell ref="R721:S721"/>
    <mergeCell ref="Y721:Z721"/>
    <mergeCell ref="A722:B722"/>
    <mergeCell ref="C722:D722"/>
    <mergeCell ref="L722:M722"/>
    <mergeCell ref="N722:O722"/>
    <mergeCell ref="R722:S722"/>
    <mergeCell ref="Y722:Z722"/>
    <mergeCell ref="A723:B723"/>
    <mergeCell ref="C723:D723"/>
    <mergeCell ref="L723:M723"/>
    <mergeCell ref="N723:O723"/>
    <mergeCell ref="R723:S723"/>
    <mergeCell ref="Y723:Z723"/>
    <mergeCell ref="A724:B724"/>
    <mergeCell ref="C724:D724"/>
    <mergeCell ref="L724:M724"/>
    <mergeCell ref="N724:O724"/>
    <mergeCell ref="R724:S724"/>
    <mergeCell ref="Y724:Z724"/>
    <mergeCell ref="A725:B725"/>
    <mergeCell ref="C725:D725"/>
    <mergeCell ref="L725:M725"/>
    <mergeCell ref="N725:O725"/>
    <mergeCell ref="R725:S725"/>
    <mergeCell ref="Y725:Z725"/>
    <mergeCell ref="A726:B726"/>
    <mergeCell ref="C726:D726"/>
    <mergeCell ref="L726:M726"/>
    <mergeCell ref="N726:O726"/>
    <mergeCell ref="R726:S726"/>
    <mergeCell ref="Y726:Z726"/>
    <mergeCell ref="A727:B727"/>
    <mergeCell ref="C727:D727"/>
    <mergeCell ref="L727:M727"/>
    <mergeCell ref="N727:O727"/>
    <mergeCell ref="R727:S727"/>
    <mergeCell ref="Y727:Z727"/>
    <mergeCell ref="A728:B728"/>
    <mergeCell ref="C728:D728"/>
    <mergeCell ref="L728:M728"/>
    <mergeCell ref="N728:O728"/>
    <mergeCell ref="R728:S728"/>
    <mergeCell ref="Y728:Z728"/>
    <mergeCell ref="A729:B729"/>
    <mergeCell ref="C729:D729"/>
    <mergeCell ref="L729:M729"/>
    <mergeCell ref="N729:O729"/>
    <mergeCell ref="R729:S729"/>
    <mergeCell ref="Y729:Z729"/>
    <mergeCell ref="A730:B730"/>
    <mergeCell ref="C730:D730"/>
    <mergeCell ref="L730:M730"/>
    <mergeCell ref="N730:O730"/>
    <mergeCell ref="R730:S730"/>
    <mergeCell ref="Y730:Z730"/>
    <mergeCell ref="A731:B731"/>
    <mergeCell ref="C731:D731"/>
    <mergeCell ref="L731:M731"/>
    <mergeCell ref="N731:O731"/>
    <mergeCell ref="R731:S731"/>
    <mergeCell ref="Y731:Z731"/>
    <mergeCell ref="A732:B732"/>
    <mergeCell ref="C732:D732"/>
    <mergeCell ref="L732:M732"/>
    <mergeCell ref="N732:O732"/>
    <mergeCell ref="R732:S732"/>
    <mergeCell ref="Y732:Z732"/>
    <mergeCell ref="A733:B733"/>
    <mergeCell ref="C733:D733"/>
    <mergeCell ref="L733:M733"/>
    <mergeCell ref="N733:O733"/>
    <mergeCell ref="R733:S733"/>
    <mergeCell ref="Y733:Z733"/>
    <mergeCell ref="A734:B734"/>
    <mergeCell ref="C734:D734"/>
    <mergeCell ref="L734:M734"/>
    <mergeCell ref="N734:O734"/>
    <mergeCell ref="R734:S734"/>
    <mergeCell ref="Y734:Z734"/>
    <mergeCell ref="A735:B735"/>
    <mergeCell ref="C735:D735"/>
    <mergeCell ref="L735:M735"/>
    <mergeCell ref="N735:O735"/>
    <mergeCell ref="R735:S735"/>
    <mergeCell ref="Y735:Z735"/>
    <mergeCell ref="A736:B736"/>
    <mergeCell ref="C736:D736"/>
    <mergeCell ref="L736:M736"/>
    <mergeCell ref="N736:O736"/>
    <mergeCell ref="R736:S736"/>
    <mergeCell ref="Y736:Z736"/>
    <mergeCell ref="A737:B737"/>
    <mergeCell ref="C737:D737"/>
    <mergeCell ref="L737:M737"/>
    <mergeCell ref="N737:O737"/>
    <mergeCell ref="R737:S737"/>
    <mergeCell ref="Y737:Z737"/>
    <mergeCell ref="A738:B738"/>
    <mergeCell ref="C738:D738"/>
    <mergeCell ref="L738:M738"/>
    <mergeCell ref="N738:O738"/>
    <mergeCell ref="R738:S738"/>
    <mergeCell ref="Y738:Z738"/>
    <mergeCell ref="A739:B739"/>
    <mergeCell ref="C739:D739"/>
    <mergeCell ref="L739:M739"/>
    <mergeCell ref="N739:O739"/>
    <mergeCell ref="R739:S739"/>
    <mergeCell ref="Y739:Z739"/>
    <mergeCell ref="A740:B740"/>
    <mergeCell ref="C740:D740"/>
    <mergeCell ref="L740:M740"/>
    <mergeCell ref="N740:O740"/>
    <mergeCell ref="R740:S740"/>
    <mergeCell ref="Y740:Z740"/>
    <mergeCell ref="A741:B741"/>
    <mergeCell ref="C741:D741"/>
    <mergeCell ref="L741:M741"/>
    <mergeCell ref="N741:O741"/>
    <mergeCell ref="R741:S741"/>
    <mergeCell ref="Y741:Z741"/>
    <mergeCell ref="A742:B742"/>
    <mergeCell ref="C742:D742"/>
    <mergeCell ref="L742:M742"/>
    <mergeCell ref="N742:O742"/>
    <mergeCell ref="R742:S742"/>
    <mergeCell ref="Y742:Z742"/>
    <mergeCell ref="A743:B743"/>
    <mergeCell ref="C743:D743"/>
    <mergeCell ref="L743:M743"/>
    <mergeCell ref="N743:O743"/>
    <mergeCell ref="R743:S743"/>
    <mergeCell ref="Y743:Z743"/>
    <mergeCell ref="A744:B744"/>
    <mergeCell ref="C744:D744"/>
    <mergeCell ref="L744:M744"/>
    <mergeCell ref="N744:O744"/>
    <mergeCell ref="R744:S744"/>
    <mergeCell ref="Y744:Z744"/>
    <mergeCell ref="A745:B745"/>
    <mergeCell ref="C745:D745"/>
    <mergeCell ref="L745:M745"/>
    <mergeCell ref="N745:O745"/>
    <mergeCell ref="R745:S745"/>
    <mergeCell ref="Y745:Z745"/>
    <mergeCell ref="A746:B746"/>
    <mergeCell ref="C746:D746"/>
    <mergeCell ref="L746:M746"/>
    <mergeCell ref="N746:O746"/>
    <mergeCell ref="R746:S746"/>
    <mergeCell ref="Y746:Z746"/>
    <mergeCell ref="A747:B747"/>
    <mergeCell ref="C747:D747"/>
    <mergeCell ref="L747:M747"/>
    <mergeCell ref="N747:O747"/>
    <mergeCell ref="R747:S747"/>
    <mergeCell ref="Y747:Z747"/>
    <mergeCell ref="A748:B748"/>
    <mergeCell ref="C748:D748"/>
    <mergeCell ref="L748:M748"/>
    <mergeCell ref="N748:O748"/>
    <mergeCell ref="R748:S748"/>
    <mergeCell ref="Y748:Z748"/>
    <mergeCell ref="A749:B749"/>
    <mergeCell ref="C749:D749"/>
    <mergeCell ref="L749:M749"/>
    <mergeCell ref="N749:O749"/>
    <mergeCell ref="R749:S749"/>
    <mergeCell ref="Y749:Z749"/>
    <mergeCell ref="A750:B750"/>
    <mergeCell ref="C750:D750"/>
    <mergeCell ref="L750:M750"/>
    <mergeCell ref="N750:O750"/>
    <mergeCell ref="R750:S750"/>
    <mergeCell ref="Y750:Z750"/>
    <mergeCell ref="A751:B751"/>
    <mergeCell ref="C751:D751"/>
    <mergeCell ref="L751:M751"/>
    <mergeCell ref="N751:O751"/>
    <mergeCell ref="R751:S751"/>
    <mergeCell ref="Y751:Z751"/>
    <mergeCell ref="A752:B752"/>
    <mergeCell ref="C752:D752"/>
    <mergeCell ref="L752:M752"/>
    <mergeCell ref="N752:O752"/>
    <mergeCell ref="R752:S752"/>
    <mergeCell ref="Y752:Z752"/>
    <mergeCell ref="A753:B753"/>
    <mergeCell ref="C753:D753"/>
    <mergeCell ref="L753:M753"/>
    <mergeCell ref="N753:O753"/>
    <mergeCell ref="R753:S753"/>
    <mergeCell ref="Y753:Z753"/>
    <mergeCell ref="A754:B754"/>
    <mergeCell ref="C754:D754"/>
    <mergeCell ref="L754:M754"/>
    <mergeCell ref="N754:O754"/>
    <mergeCell ref="R754:S754"/>
    <mergeCell ref="Y754:Z754"/>
    <mergeCell ref="A755:B755"/>
    <mergeCell ref="C755:D755"/>
    <mergeCell ref="L755:M755"/>
    <mergeCell ref="N755:O755"/>
    <mergeCell ref="R755:S755"/>
    <mergeCell ref="Y755:Z755"/>
    <mergeCell ref="A756:B756"/>
    <mergeCell ref="C756:D756"/>
    <mergeCell ref="L756:M756"/>
    <mergeCell ref="N756:O756"/>
    <mergeCell ref="R756:S756"/>
    <mergeCell ref="Y756:Z756"/>
    <mergeCell ref="A757:B757"/>
    <mergeCell ref="C757:D757"/>
    <mergeCell ref="L757:M757"/>
    <mergeCell ref="N757:O757"/>
    <mergeCell ref="R757:S757"/>
    <mergeCell ref="Y757:Z757"/>
    <mergeCell ref="A758:B758"/>
    <mergeCell ref="C758:D758"/>
    <mergeCell ref="L758:M758"/>
    <mergeCell ref="N758:O758"/>
    <mergeCell ref="R758:S758"/>
    <mergeCell ref="Y758:Z758"/>
    <mergeCell ref="A759:B759"/>
    <mergeCell ref="C759:D759"/>
    <mergeCell ref="L759:M759"/>
    <mergeCell ref="N759:O759"/>
    <mergeCell ref="R759:S759"/>
    <mergeCell ref="Y759:Z759"/>
    <mergeCell ref="A760:B760"/>
    <mergeCell ref="C760:D760"/>
    <mergeCell ref="L760:M760"/>
    <mergeCell ref="N760:O760"/>
    <mergeCell ref="R760:S760"/>
    <mergeCell ref="Y760:Z760"/>
    <mergeCell ref="A761:B761"/>
    <mergeCell ref="C761:D761"/>
    <mergeCell ref="L761:M761"/>
    <mergeCell ref="N761:O761"/>
    <mergeCell ref="R761:S761"/>
    <mergeCell ref="Y761:Z761"/>
    <mergeCell ref="A762:B762"/>
    <mergeCell ref="C762:D762"/>
    <mergeCell ref="L762:M762"/>
    <mergeCell ref="N762:O762"/>
    <mergeCell ref="R762:S762"/>
    <mergeCell ref="Y762:Z762"/>
    <mergeCell ref="A763:B763"/>
    <mergeCell ref="C763:D763"/>
    <mergeCell ref="L763:M763"/>
    <mergeCell ref="N763:O763"/>
    <mergeCell ref="R763:S763"/>
    <mergeCell ref="Y763:Z763"/>
    <mergeCell ref="A764:B764"/>
    <mergeCell ref="C764:D764"/>
    <mergeCell ref="L764:M764"/>
    <mergeCell ref="N764:O764"/>
    <mergeCell ref="R764:S764"/>
    <mergeCell ref="Y764:Z764"/>
    <mergeCell ref="A765:B765"/>
    <mergeCell ref="C765:D765"/>
    <mergeCell ref="L765:M765"/>
    <mergeCell ref="N765:O765"/>
    <mergeCell ref="R765:S765"/>
    <mergeCell ref="Y765:Z765"/>
    <mergeCell ref="A766:B766"/>
    <mergeCell ref="C766:D766"/>
    <mergeCell ref="L766:M766"/>
    <mergeCell ref="N766:O766"/>
    <mergeCell ref="R766:S766"/>
    <mergeCell ref="Y766:Z766"/>
    <mergeCell ref="A767:B767"/>
    <mergeCell ref="C767:D767"/>
    <mergeCell ref="L767:M767"/>
    <mergeCell ref="N767:O767"/>
    <mergeCell ref="R767:S767"/>
    <mergeCell ref="Y767:Z767"/>
    <mergeCell ref="A768:B768"/>
    <mergeCell ref="C768:D768"/>
    <mergeCell ref="L768:M768"/>
    <mergeCell ref="N768:O768"/>
    <mergeCell ref="R768:S768"/>
    <mergeCell ref="Y768:Z768"/>
    <mergeCell ref="A769:B769"/>
    <mergeCell ref="C769:D769"/>
    <mergeCell ref="L769:M769"/>
    <mergeCell ref="N769:O769"/>
    <mergeCell ref="R769:S769"/>
    <mergeCell ref="Y769:Z769"/>
    <mergeCell ref="A770:B770"/>
    <mergeCell ref="C770:D770"/>
    <mergeCell ref="L770:M770"/>
    <mergeCell ref="N770:O770"/>
    <mergeCell ref="R770:S770"/>
    <mergeCell ref="Y770:Z770"/>
    <mergeCell ref="A771:B771"/>
    <mergeCell ref="C771:D771"/>
    <mergeCell ref="L771:M771"/>
    <mergeCell ref="N771:O771"/>
    <mergeCell ref="R771:S771"/>
    <mergeCell ref="Y771:Z771"/>
    <mergeCell ref="A772:B772"/>
    <mergeCell ref="C772:D772"/>
    <mergeCell ref="L772:M772"/>
    <mergeCell ref="N772:O772"/>
    <mergeCell ref="R772:S772"/>
    <mergeCell ref="Y772:Z772"/>
    <mergeCell ref="A773:B773"/>
    <mergeCell ref="C773:D773"/>
    <mergeCell ref="L773:M773"/>
    <mergeCell ref="N773:O773"/>
    <mergeCell ref="R773:S773"/>
    <mergeCell ref="Y773:Z773"/>
    <mergeCell ref="A774:B774"/>
    <mergeCell ref="C774:D774"/>
    <mergeCell ref="L774:M774"/>
    <mergeCell ref="N774:O774"/>
    <mergeCell ref="R774:S774"/>
    <mergeCell ref="Y774:Z774"/>
    <mergeCell ref="A775:B775"/>
    <mergeCell ref="C775:D775"/>
    <mergeCell ref="L775:M775"/>
    <mergeCell ref="N775:O775"/>
    <mergeCell ref="R775:S775"/>
    <mergeCell ref="Y775:Z775"/>
    <mergeCell ref="A776:B776"/>
    <mergeCell ref="C776:D776"/>
    <mergeCell ref="L776:M776"/>
    <mergeCell ref="N776:O776"/>
    <mergeCell ref="R776:S776"/>
    <mergeCell ref="Y776:Z776"/>
    <mergeCell ref="A777:B777"/>
    <mergeCell ref="C777:D777"/>
    <mergeCell ref="L777:M777"/>
    <mergeCell ref="N777:O777"/>
    <mergeCell ref="R777:S777"/>
    <mergeCell ref="Y777:Z777"/>
    <mergeCell ref="A778:B778"/>
    <mergeCell ref="C778:D778"/>
    <mergeCell ref="L778:M778"/>
    <mergeCell ref="N778:O778"/>
    <mergeCell ref="R778:S778"/>
    <mergeCell ref="Y778:Z778"/>
    <mergeCell ref="A779:B779"/>
    <mergeCell ref="C779:D779"/>
    <mergeCell ref="L779:M779"/>
    <mergeCell ref="N779:O779"/>
    <mergeCell ref="R779:S779"/>
    <mergeCell ref="Y779:Z779"/>
    <mergeCell ref="A780:B780"/>
    <mergeCell ref="C780:D780"/>
    <mergeCell ref="L780:M780"/>
    <mergeCell ref="N780:O780"/>
    <mergeCell ref="R780:S780"/>
    <mergeCell ref="Y780:Z780"/>
    <mergeCell ref="A781:B781"/>
    <mergeCell ref="C781:D781"/>
    <mergeCell ref="L781:M781"/>
    <mergeCell ref="N781:O781"/>
    <mergeCell ref="R781:S781"/>
    <mergeCell ref="Y781:Z781"/>
    <mergeCell ref="A782:B782"/>
    <mergeCell ref="C782:D782"/>
    <mergeCell ref="L782:M782"/>
    <mergeCell ref="N782:O782"/>
    <mergeCell ref="R782:S782"/>
    <mergeCell ref="Y782:Z782"/>
    <mergeCell ref="A783:B783"/>
    <mergeCell ref="C783:D783"/>
    <mergeCell ref="L783:M783"/>
    <mergeCell ref="N783:O783"/>
    <mergeCell ref="R783:S783"/>
    <mergeCell ref="Y783:Z783"/>
    <mergeCell ref="A784:B784"/>
    <mergeCell ref="C784:D784"/>
    <mergeCell ref="L784:M784"/>
    <mergeCell ref="N784:O784"/>
    <mergeCell ref="R784:S784"/>
    <mergeCell ref="Y784:Z784"/>
    <mergeCell ref="A785:B785"/>
    <mergeCell ref="C785:D785"/>
    <mergeCell ref="L785:M785"/>
    <mergeCell ref="N785:O785"/>
    <mergeCell ref="R785:S785"/>
    <mergeCell ref="Y785:Z785"/>
    <mergeCell ref="A786:B786"/>
    <mergeCell ref="C786:D786"/>
    <mergeCell ref="L786:M786"/>
    <mergeCell ref="N786:O786"/>
    <mergeCell ref="R786:S786"/>
    <mergeCell ref="Y786:Z786"/>
    <mergeCell ref="A787:B787"/>
    <mergeCell ref="C787:D787"/>
    <mergeCell ref="L787:M787"/>
    <mergeCell ref="N787:O787"/>
    <mergeCell ref="R787:S787"/>
    <mergeCell ref="Y787:Z787"/>
    <mergeCell ref="A788:B788"/>
    <mergeCell ref="C788:D788"/>
    <mergeCell ref="L788:M788"/>
    <mergeCell ref="N788:O788"/>
    <mergeCell ref="R788:S788"/>
    <mergeCell ref="Y788:Z788"/>
    <mergeCell ref="A789:B789"/>
    <mergeCell ref="C789:D789"/>
    <mergeCell ref="L789:M789"/>
    <mergeCell ref="N789:O789"/>
    <mergeCell ref="R789:S789"/>
    <mergeCell ref="Y789:Z789"/>
    <mergeCell ref="A790:B790"/>
    <mergeCell ref="C790:D790"/>
    <mergeCell ref="L790:M790"/>
    <mergeCell ref="N790:O790"/>
    <mergeCell ref="R790:S790"/>
    <mergeCell ref="Y790:Z790"/>
    <mergeCell ref="A791:B791"/>
    <mergeCell ref="C791:D791"/>
    <mergeCell ref="L791:M791"/>
    <mergeCell ref="N791:O791"/>
    <mergeCell ref="R791:S791"/>
    <mergeCell ref="Y791:Z791"/>
    <mergeCell ref="A792:B792"/>
    <mergeCell ref="C792:D792"/>
    <mergeCell ref="L792:M792"/>
    <mergeCell ref="N792:O792"/>
    <mergeCell ref="R792:S792"/>
    <mergeCell ref="Y792:Z792"/>
    <mergeCell ref="A793:B793"/>
    <mergeCell ref="C793:D793"/>
    <mergeCell ref="L793:M793"/>
    <mergeCell ref="N793:O793"/>
    <mergeCell ref="R793:S793"/>
    <mergeCell ref="Y793:Z793"/>
    <mergeCell ref="A794:B794"/>
    <mergeCell ref="C794:D794"/>
    <mergeCell ref="L794:M794"/>
    <mergeCell ref="N794:O794"/>
    <mergeCell ref="R794:S794"/>
    <mergeCell ref="Y794:Z794"/>
    <mergeCell ref="A795:B795"/>
    <mergeCell ref="C795:D795"/>
    <mergeCell ref="L795:M795"/>
    <mergeCell ref="N795:O795"/>
    <mergeCell ref="R795:S795"/>
    <mergeCell ref="Y795:Z795"/>
    <mergeCell ref="A796:B796"/>
    <mergeCell ref="C796:D796"/>
    <mergeCell ref="L796:M796"/>
    <mergeCell ref="N796:O796"/>
    <mergeCell ref="R796:S796"/>
    <mergeCell ref="Y796:Z796"/>
    <mergeCell ref="A797:B797"/>
    <mergeCell ref="C797:D797"/>
    <mergeCell ref="L797:M797"/>
    <mergeCell ref="N797:O797"/>
    <mergeCell ref="R797:S797"/>
    <mergeCell ref="Y797:Z797"/>
    <mergeCell ref="A798:B798"/>
    <mergeCell ref="C798:D798"/>
    <mergeCell ref="L798:M798"/>
    <mergeCell ref="N798:O798"/>
    <mergeCell ref="R798:S798"/>
    <mergeCell ref="Y798:Z798"/>
    <mergeCell ref="A799:B799"/>
    <mergeCell ref="C799:D799"/>
    <mergeCell ref="L799:M799"/>
    <mergeCell ref="N799:O799"/>
    <mergeCell ref="R799:S799"/>
    <mergeCell ref="Y799:Z799"/>
    <mergeCell ref="A800:B800"/>
    <mergeCell ref="C800:D800"/>
    <mergeCell ref="L800:M800"/>
    <mergeCell ref="N800:O800"/>
    <mergeCell ref="R800:S800"/>
    <mergeCell ref="Y800:Z800"/>
    <mergeCell ref="A801:B801"/>
    <mergeCell ref="C801:D801"/>
    <mergeCell ref="L801:M801"/>
    <mergeCell ref="N801:O801"/>
    <mergeCell ref="R801:S801"/>
    <mergeCell ref="Y801:Z801"/>
    <mergeCell ref="A802:B802"/>
    <mergeCell ref="C802:D802"/>
    <mergeCell ref="L802:M802"/>
    <mergeCell ref="N802:O802"/>
    <mergeCell ref="R802:S802"/>
    <mergeCell ref="Y802:Z802"/>
    <mergeCell ref="A803:B803"/>
    <mergeCell ref="C803:D803"/>
    <mergeCell ref="L803:M803"/>
    <mergeCell ref="N803:O803"/>
    <mergeCell ref="R803:S803"/>
    <mergeCell ref="Y803:Z803"/>
    <mergeCell ref="A804:B804"/>
    <mergeCell ref="C804:D804"/>
    <mergeCell ref="L804:M804"/>
    <mergeCell ref="N804:O804"/>
    <mergeCell ref="R804:S804"/>
    <mergeCell ref="Y804:Z804"/>
    <mergeCell ref="A805:B805"/>
    <mergeCell ref="C805:D805"/>
    <mergeCell ref="L805:M805"/>
    <mergeCell ref="N805:O805"/>
    <mergeCell ref="R805:S805"/>
    <mergeCell ref="Y805:Z805"/>
    <mergeCell ref="A806:B806"/>
    <mergeCell ref="C806:D806"/>
    <mergeCell ref="L806:M806"/>
    <mergeCell ref="N806:O806"/>
    <mergeCell ref="R806:S806"/>
    <mergeCell ref="Y806:Z806"/>
    <mergeCell ref="A807:B807"/>
    <mergeCell ref="C807:D807"/>
    <mergeCell ref="L807:M807"/>
    <mergeCell ref="N807:O807"/>
    <mergeCell ref="R807:S807"/>
    <mergeCell ref="Y807:Z807"/>
    <mergeCell ref="A808:B808"/>
    <mergeCell ref="C808:D808"/>
    <mergeCell ref="L808:M808"/>
    <mergeCell ref="N808:O808"/>
    <mergeCell ref="R808:S808"/>
    <mergeCell ref="Y808:Z808"/>
    <mergeCell ref="A809:B809"/>
    <mergeCell ref="C809:D809"/>
    <mergeCell ref="L809:M809"/>
    <mergeCell ref="N809:O809"/>
    <mergeCell ref="R809:S809"/>
    <mergeCell ref="Y809:Z809"/>
    <mergeCell ref="A810:B810"/>
    <mergeCell ref="C810:D810"/>
    <mergeCell ref="L810:M810"/>
    <mergeCell ref="N810:O810"/>
    <mergeCell ref="R810:S810"/>
    <mergeCell ref="Y810:Z810"/>
    <mergeCell ref="A811:B811"/>
    <mergeCell ref="C811:D811"/>
    <mergeCell ref="L811:M811"/>
    <mergeCell ref="N811:O811"/>
    <mergeCell ref="R811:S811"/>
    <mergeCell ref="Y811:Z811"/>
    <mergeCell ref="A812:B812"/>
    <mergeCell ref="C812:D812"/>
    <mergeCell ref="L812:M812"/>
    <mergeCell ref="N812:O812"/>
    <mergeCell ref="R812:S812"/>
    <mergeCell ref="Y812:Z812"/>
    <mergeCell ref="A813:B813"/>
    <mergeCell ref="C813:D813"/>
    <mergeCell ref="L813:M813"/>
    <mergeCell ref="N813:O813"/>
    <mergeCell ref="R813:S813"/>
    <mergeCell ref="Y813:Z813"/>
    <mergeCell ref="A814:B814"/>
    <mergeCell ref="C814:D814"/>
    <mergeCell ref="L814:M814"/>
    <mergeCell ref="N814:O814"/>
    <mergeCell ref="R814:S814"/>
    <mergeCell ref="Y814:Z814"/>
    <mergeCell ref="A815:B815"/>
    <mergeCell ref="C815:D815"/>
    <mergeCell ref="L815:M815"/>
    <mergeCell ref="N815:O815"/>
    <mergeCell ref="R815:S815"/>
    <mergeCell ref="Y815:Z815"/>
    <mergeCell ref="A816:B816"/>
    <mergeCell ref="C816:D816"/>
    <mergeCell ref="L816:M816"/>
    <mergeCell ref="N816:O816"/>
    <mergeCell ref="R816:S816"/>
    <mergeCell ref="Y816:Z816"/>
    <mergeCell ref="A817:B817"/>
    <mergeCell ref="C817:D817"/>
    <mergeCell ref="L817:M817"/>
    <mergeCell ref="N817:O817"/>
    <mergeCell ref="R817:S817"/>
    <mergeCell ref="Y817:Z817"/>
    <mergeCell ref="A818:B818"/>
    <mergeCell ref="C818:D818"/>
    <mergeCell ref="L818:M818"/>
    <mergeCell ref="N818:O818"/>
    <mergeCell ref="R818:S818"/>
    <mergeCell ref="Y818:Z818"/>
    <mergeCell ref="A819:B819"/>
    <mergeCell ref="C819:D819"/>
    <mergeCell ref="L819:M819"/>
    <mergeCell ref="N819:O819"/>
    <mergeCell ref="R819:S819"/>
    <mergeCell ref="Y819:Z819"/>
    <mergeCell ref="A820:B820"/>
    <mergeCell ref="C820:D820"/>
    <mergeCell ref="L820:M820"/>
    <mergeCell ref="N820:O820"/>
    <mergeCell ref="R820:S820"/>
    <mergeCell ref="Y820:Z820"/>
    <mergeCell ref="A821:B821"/>
    <mergeCell ref="C821:D821"/>
    <mergeCell ref="L821:M821"/>
    <mergeCell ref="N821:O821"/>
    <mergeCell ref="R821:S821"/>
    <mergeCell ref="Y821:Z821"/>
    <mergeCell ref="A822:B822"/>
    <mergeCell ref="C822:D822"/>
    <mergeCell ref="L822:M822"/>
    <mergeCell ref="N822:O822"/>
    <mergeCell ref="R822:S822"/>
    <mergeCell ref="Y822:Z822"/>
    <mergeCell ref="A823:B823"/>
    <mergeCell ref="C823:D823"/>
    <mergeCell ref="L823:M823"/>
    <mergeCell ref="N823:O823"/>
    <mergeCell ref="R823:S823"/>
    <mergeCell ref="Y823:Z823"/>
    <mergeCell ref="A824:B824"/>
    <mergeCell ref="C824:D824"/>
    <mergeCell ref="L824:M824"/>
    <mergeCell ref="N824:O824"/>
    <mergeCell ref="R824:S824"/>
    <mergeCell ref="Y824:Z824"/>
    <mergeCell ref="A825:B825"/>
    <mergeCell ref="C825:D825"/>
    <mergeCell ref="L825:M825"/>
    <mergeCell ref="N825:O825"/>
    <mergeCell ref="R825:S825"/>
    <mergeCell ref="Y825:Z825"/>
    <mergeCell ref="A826:B826"/>
    <mergeCell ref="C826:D826"/>
    <mergeCell ref="L826:M826"/>
    <mergeCell ref="N826:O826"/>
    <mergeCell ref="R826:S826"/>
    <mergeCell ref="Y826:Z826"/>
    <mergeCell ref="A827:B827"/>
    <mergeCell ref="C827:D827"/>
    <mergeCell ref="L827:M827"/>
    <mergeCell ref="N827:O827"/>
    <mergeCell ref="R827:S827"/>
    <mergeCell ref="Y827:Z827"/>
    <mergeCell ref="A828:B828"/>
    <mergeCell ref="C828:D828"/>
    <mergeCell ref="L828:M828"/>
    <mergeCell ref="N828:O828"/>
    <mergeCell ref="R828:S828"/>
    <mergeCell ref="Y828:Z828"/>
    <mergeCell ref="A829:B829"/>
    <mergeCell ref="C829:D829"/>
    <mergeCell ref="L829:M829"/>
    <mergeCell ref="N829:O829"/>
    <mergeCell ref="R829:S829"/>
    <mergeCell ref="Y829:Z829"/>
    <mergeCell ref="A830:B830"/>
    <mergeCell ref="C830:D830"/>
    <mergeCell ref="L830:M830"/>
    <mergeCell ref="N830:O830"/>
    <mergeCell ref="R830:S830"/>
    <mergeCell ref="Y830:Z830"/>
    <mergeCell ref="A831:B831"/>
    <mergeCell ref="C831:D831"/>
    <mergeCell ref="L831:M831"/>
    <mergeCell ref="N831:O831"/>
    <mergeCell ref="R831:S831"/>
    <mergeCell ref="Y831:Z831"/>
    <mergeCell ref="A832:B832"/>
    <mergeCell ref="C832:D832"/>
    <mergeCell ref="L832:M832"/>
    <mergeCell ref="N832:O832"/>
    <mergeCell ref="R832:S832"/>
    <mergeCell ref="Y832:Z832"/>
    <mergeCell ref="A833:B833"/>
    <mergeCell ref="C833:D833"/>
    <mergeCell ref="L833:M833"/>
    <mergeCell ref="N833:O833"/>
    <mergeCell ref="R833:S833"/>
    <mergeCell ref="Y833:Z833"/>
    <mergeCell ref="A834:B834"/>
    <mergeCell ref="C834:D834"/>
    <mergeCell ref="L834:M834"/>
    <mergeCell ref="N834:O834"/>
    <mergeCell ref="R834:S834"/>
    <mergeCell ref="Y834:Z834"/>
    <mergeCell ref="A835:B835"/>
    <mergeCell ref="C835:D835"/>
    <mergeCell ref="L835:M835"/>
    <mergeCell ref="N835:O835"/>
    <mergeCell ref="R835:S835"/>
    <mergeCell ref="Y835:Z835"/>
    <mergeCell ref="A836:B836"/>
    <mergeCell ref="C836:D836"/>
    <mergeCell ref="L836:M836"/>
    <mergeCell ref="N836:O836"/>
    <mergeCell ref="R836:S836"/>
    <mergeCell ref="Y836:Z836"/>
    <mergeCell ref="A837:B837"/>
    <mergeCell ref="C837:D837"/>
    <mergeCell ref="L837:M837"/>
    <mergeCell ref="N837:O837"/>
    <mergeCell ref="R837:S837"/>
    <mergeCell ref="Y837:Z837"/>
    <mergeCell ref="A838:B838"/>
    <mergeCell ref="C838:D838"/>
    <mergeCell ref="L838:M838"/>
    <mergeCell ref="N838:O838"/>
    <mergeCell ref="R838:S838"/>
    <mergeCell ref="Y838:Z838"/>
    <mergeCell ref="A839:B839"/>
    <mergeCell ref="C839:D839"/>
    <mergeCell ref="L839:M839"/>
    <mergeCell ref="N839:O839"/>
    <mergeCell ref="R839:S839"/>
    <mergeCell ref="Y839:Z839"/>
    <mergeCell ref="A840:B840"/>
    <mergeCell ref="C840:D840"/>
    <mergeCell ref="L840:M840"/>
    <mergeCell ref="N840:O840"/>
    <mergeCell ref="R840:S840"/>
    <mergeCell ref="Y840:Z840"/>
    <mergeCell ref="A841:B841"/>
    <mergeCell ref="C841:D841"/>
    <mergeCell ref="L841:M841"/>
    <mergeCell ref="N841:O841"/>
    <mergeCell ref="R841:S841"/>
    <mergeCell ref="Y841:Z841"/>
    <mergeCell ref="A842:B842"/>
    <mergeCell ref="C842:D842"/>
    <mergeCell ref="L842:M842"/>
    <mergeCell ref="N842:O842"/>
    <mergeCell ref="R842:S842"/>
    <mergeCell ref="Y842:Z842"/>
    <mergeCell ref="A843:B843"/>
    <mergeCell ref="C843:D843"/>
    <mergeCell ref="L843:M843"/>
    <mergeCell ref="N843:O843"/>
    <mergeCell ref="R843:S843"/>
    <mergeCell ref="Y843:Z843"/>
    <mergeCell ref="A844:B844"/>
    <mergeCell ref="C844:D844"/>
    <mergeCell ref="L844:M844"/>
    <mergeCell ref="N844:O844"/>
    <mergeCell ref="R844:S844"/>
    <mergeCell ref="Y844:Z844"/>
    <mergeCell ref="A845:B845"/>
    <mergeCell ref="C845:D845"/>
    <mergeCell ref="L845:M845"/>
    <mergeCell ref="N845:O845"/>
    <mergeCell ref="R845:S845"/>
    <mergeCell ref="Y845:Z845"/>
    <mergeCell ref="A846:B846"/>
    <mergeCell ref="C846:D846"/>
    <mergeCell ref="L846:M846"/>
    <mergeCell ref="N846:O846"/>
    <mergeCell ref="R846:S846"/>
    <mergeCell ref="Y846:Z846"/>
    <mergeCell ref="A847:B847"/>
    <mergeCell ref="C847:D847"/>
    <mergeCell ref="L847:M847"/>
    <mergeCell ref="N847:O847"/>
    <mergeCell ref="R847:S847"/>
    <mergeCell ref="Y847:Z847"/>
    <mergeCell ref="A848:B848"/>
    <mergeCell ref="C848:D848"/>
    <mergeCell ref="L848:M848"/>
    <mergeCell ref="N848:O848"/>
    <mergeCell ref="R848:S848"/>
    <mergeCell ref="Y848:Z848"/>
    <mergeCell ref="A849:B849"/>
    <mergeCell ref="C849:D849"/>
    <mergeCell ref="L849:M849"/>
    <mergeCell ref="N849:O849"/>
    <mergeCell ref="R849:S849"/>
    <mergeCell ref="Y849:Z849"/>
    <mergeCell ref="A850:B850"/>
    <mergeCell ref="C850:D850"/>
    <mergeCell ref="L850:M850"/>
    <mergeCell ref="N850:O850"/>
    <mergeCell ref="R850:S850"/>
    <mergeCell ref="Y850:Z850"/>
    <mergeCell ref="A851:B851"/>
    <mergeCell ref="C851:D851"/>
    <mergeCell ref="L851:M851"/>
    <mergeCell ref="N851:O851"/>
    <mergeCell ref="R851:S851"/>
    <mergeCell ref="Y851:Z851"/>
    <mergeCell ref="A852:B852"/>
    <mergeCell ref="C852:D852"/>
    <mergeCell ref="L852:M852"/>
    <mergeCell ref="N852:O852"/>
    <mergeCell ref="R852:S852"/>
    <mergeCell ref="Y852:Z852"/>
    <mergeCell ref="A853:B853"/>
    <mergeCell ref="C853:D853"/>
    <mergeCell ref="L853:M853"/>
    <mergeCell ref="N853:O853"/>
    <mergeCell ref="R853:S853"/>
    <mergeCell ref="Y853:Z853"/>
    <mergeCell ref="A854:B854"/>
    <mergeCell ref="C854:D854"/>
    <mergeCell ref="L854:M854"/>
    <mergeCell ref="N854:O854"/>
    <mergeCell ref="R854:S854"/>
    <mergeCell ref="Y854:Z854"/>
    <mergeCell ref="A855:B855"/>
    <mergeCell ref="C855:D855"/>
    <mergeCell ref="L855:M855"/>
    <mergeCell ref="N855:O855"/>
    <mergeCell ref="R855:S855"/>
    <mergeCell ref="Y855:Z855"/>
    <mergeCell ref="A856:B856"/>
    <mergeCell ref="C856:D856"/>
    <mergeCell ref="L856:M856"/>
    <mergeCell ref="N856:O856"/>
    <mergeCell ref="R856:S856"/>
    <mergeCell ref="Y856:Z856"/>
    <mergeCell ref="A857:B857"/>
    <mergeCell ref="C857:D857"/>
    <mergeCell ref="L857:M857"/>
    <mergeCell ref="N857:O857"/>
    <mergeCell ref="R857:S857"/>
    <mergeCell ref="Y857:Z857"/>
    <mergeCell ref="A858:B858"/>
    <mergeCell ref="C858:D858"/>
    <mergeCell ref="L858:M858"/>
    <mergeCell ref="N858:O858"/>
    <mergeCell ref="R858:S858"/>
    <mergeCell ref="Y858:Z858"/>
    <mergeCell ref="A859:B859"/>
    <mergeCell ref="C859:D859"/>
    <mergeCell ref="L859:M859"/>
    <mergeCell ref="N859:O859"/>
    <mergeCell ref="R859:S859"/>
    <mergeCell ref="Y859:Z859"/>
    <mergeCell ref="A860:B860"/>
    <mergeCell ref="C860:D860"/>
    <mergeCell ref="L860:M860"/>
    <mergeCell ref="N860:O860"/>
    <mergeCell ref="R860:S860"/>
    <mergeCell ref="Y860:Z860"/>
    <mergeCell ref="A861:B861"/>
    <mergeCell ref="C861:D861"/>
    <mergeCell ref="L861:M861"/>
    <mergeCell ref="N861:O861"/>
    <mergeCell ref="R861:S861"/>
    <mergeCell ref="Y861:Z861"/>
    <mergeCell ref="A862:B862"/>
    <mergeCell ref="C862:D862"/>
    <mergeCell ref="L862:M862"/>
    <mergeCell ref="N862:O862"/>
    <mergeCell ref="R862:S862"/>
    <mergeCell ref="Y862:Z862"/>
    <mergeCell ref="A863:B863"/>
    <mergeCell ref="C863:D863"/>
    <mergeCell ref="L863:M863"/>
    <mergeCell ref="N863:O863"/>
    <mergeCell ref="R863:S863"/>
    <mergeCell ref="Y863:Z863"/>
    <mergeCell ref="A864:B864"/>
    <mergeCell ref="C864:D864"/>
    <mergeCell ref="L864:M864"/>
    <mergeCell ref="N864:O864"/>
    <mergeCell ref="R864:S864"/>
    <mergeCell ref="Y864:Z864"/>
    <mergeCell ref="A865:B865"/>
    <mergeCell ref="C865:D865"/>
    <mergeCell ref="L865:M865"/>
    <mergeCell ref="N865:O865"/>
    <mergeCell ref="R865:S865"/>
    <mergeCell ref="Y865:Z865"/>
    <mergeCell ref="A866:B866"/>
    <mergeCell ref="C866:D866"/>
    <mergeCell ref="L866:M866"/>
    <mergeCell ref="N866:O866"/>
    <mergeCell ref="R866:S866"/>
    <mergeCell ref="Y866:Z866"/>
    <mergeCell ref="A867:B867"/>
    <mergeCell ref="C867:D867"/>
    <mergeCell ref="L867:M867"/>
    <mergeCell ref="N867:O867"/>
    <mergeCell ref="R867:S867"/>
    <mergeCell ref="Y867:Z867"/>
    <mergeCell ref="A868:B868"/>
    <mergeCell ref="C868:D868"/>
    <mergeCell ref="L868:M868"/>
    <mergeCell ref="N868:O868"/>
    <mergeCell ref="R868:S868"/>
    <mergeCell ref="Y868:Z868"/>
    <mergeCell ref="A869:B869"/>
    <mergeCell ref="C869:D869"/>
    <mergeCell ref="L869:M869"/>
    <mergeCell ref="N869:O869"/>
    <mergeCell ref="R869:S869"/>
    <mergeCell ref="Y869:Z869"/>
    <mergeCell ref="A870:B870"/>
    <mergeCell ref="C870:D870"/>
    <mergeCell ref="L870:M870"/>
    <mergeCell ref="N870:O870"/>
    <mergeCell ref="R870:S870"/>
    <mergeCell ref="Y870:Z870"/>
    <mergeCell ref="A871:B871"/>
    <mergeCell ref="C871:D871"/>
    <mergeCell ref="L871:M871"/>
    <mergeCell ref="N871:O871"/>
    <mergeCell ref="R871:S871"/>
    <mergeCell ref="Y871:Z871"/>
    <mergeCell ref="A872:B872"/>
    <mergeCell ref="C872:D872"/>
    <mergeCell ref="L872:M872"/>
    <mergeCell ref="N872:O872"/>
    <mergeCell ref="R872:S872"/>
    <mergeCell ref="Y872:Z872"/>
    <mergeCell ref="A873:B873"/>
    <mergeCell ref="C873:D873"/>
    <mergeCell ref="L873:M873"/>
    <mergeCell ref="N873:O873"/>
    <mergeCell ref="R873:S873"/>
    <mergeCell ref="Y873:Z873"/>
    <mergeCell ref="A874:B874"/>
    <mergeCell ref="C874:D874"/>
    <mergeCell ref="L874:M874"/>
    <mergeCell ref="N874:O874"/>
    <mergeCell ref="R874:S874"/>
    <mergeCell ref="Y874:Z874"/>
    <mergeCell ref="A875:B875"/>
    <mergeCell ref="C875:D875"/>
    <mergeCell ref="L875:M875"/>
    <mergeCell ref="N875:O875"/>
    <mergeCell ref="R875:S875"/>
    <mergeCell ref="Y875:Z875"/>
    <mergeCell ref="A876:B876"/>
    <mergeCell ref="C876:D876"/>
    <mergeCell ref="L876:M876"/>
    <mergeCell ref="N876:O876"/>
    <mergeCell ref="R876:S876"/>
    <mergeCell ref="Y876:Z876"/>
    <mergeCell ref="A877:B877"/>
    <mergeCell ref="C877:D877"/>
    <mergeCell ref="L877:M877"/>
    <mergeCell ref="N877:O877"/>
    <mergeCell ref="R877:S877"/>
    <mergeCell ref="Y877:Z877"/>
    <mergeCell ref="A878:B878"/>
    <mergeCell ref="C878:D878"/>
    <mergeCell ref="L878:M878"/>
    <mergeCell ref="N878:O878"/>
    <mergeCell ref="R878:S878"/>
    <mergeCell ref="Y878:Z878"/>
    <mergeCell ref="A879:B879"/>
    <mergeCell ref="C879:D879"/>
    <mergeCell ref="L879:M879"/>
    <mergeCell ref="N879:O879"/>
    <mergeCell ref="R879:S879"/>
    <mergeCell ref="Y879:Z879"/>
    <mergeCell ref="A880:B880"/>
    <mergeCell ref="C880:D880"/>
    <mergeCell ref="L880:M880"/>
    <mergeCell ref="N880:O880"/>
    <mergeCell ref="R880:S880"/>
    <mergeCell ref="Y880:Z880"/>
    <mergeCell ref="A881:B881"/>
    <mergeCell ref="C881:D881"/>
    <mergeCell ref="L881:M881"/>
    <mergeCell ref="N881:O881"/>
    <mergeCell ref="R881:S881"/>
    <mergeCell ref="Y881:Z881"/>
    <mergeCell ref="A882:B882"/>
    <mergeCell ref="C882:D882"/>
    <mergeCell ref="L882:M882"/>
    <mergeCell ref="N882:O882"/>
    <mergeCell ref="R882:S882"/>
    <mergeCell ref="Y882:Z882"/>
    <mergeCell ref="A883:B883"/>
    <mergeCell ref="C883:D883"/>
    <mergeCell ref="L883:M883"/>
    <mergeCell ref="N883:O883"/>
    <mergeCell ref="R883:S883"/>
    <mergeCell ref="Y883:Z883"/>
    <mergeCell ref="A884:B884"/>
    <mergeCell ref="C884:D884"/>
    <mergeCell ref="L884:M884"/>
    <mergeCell ref="N884:O884"/>
    <mergeCell ref="R884:S884"/>
    <mergeCell ref="Y884:Z884"/>
    <mergeCell ref="A885:B885"/>
    <mergeCell ref="C885:D885"/>
    <mergeCell ref="L885:M885"/>
    <mergeCell ref="N885:O885"/>
    <mergeCell ref="R885:S885"/>
    <mergeCell ref="Y885:Z885"/>
    <mergeCell ref="A886:B886"/>
    <mergeCell ref="C886:D886"/>
    <mergeCell ref="L886:M886"/>
    <mergeCell ref="N886:O886"/>
    <mergeCell ref="R886:S886"/>
    <mergeCell ref="Y886:Z886"/>
    <mergeCell ref="A887:B887"/>
    <mergeCell ref="C887:D887"/>
    <mergeCell ref="L887:M887"/>
    <mergeCell ref="N887:O887"/>
    <mergeCell ref="R887:S887"/>
    <mergeCell ref="Y887:Z887"/>
    <mergeCell ref="A888:B888"/>
    <mergeCell ref="C888:D888"/>
    <mergeCell ref="L888:M888"/>
    <mergeCell ref="N888:O888"/>
    <mergeCell ref="R888:S888"/>
    <mergeCell ref="Y888:Z888"/>
    <mergeCell ref="A889:B889"/>
    <mergeCell ref="C889:D889"/>
    <mergeCell ref="L889:M889"/>
    <mergeCell ref="N889:O889"/>
    <mergeCell ref="R889:S889"/>
    <mergeCell ref="Y889:Z889"/>
    <mergeCell ref="A890:B890"/>
    <mergeCell ref="C890:D890"/>
    <mergeCell ref="L890:M890"/>
    <mergeCell ref="N890:O890"/>
    <mergeCell ref="R890:S890"/>
    <mergeCell ref="Y890:Z890"/>
    <mergeCell ref="A891:B891"/>
    <mergeCell ref="C891:D891"/>
    <mergeCell ref="L891:M891"/>
    <mergeCell ref="N891:O891"/>
    <mergeCell ref="R891:S891"/>
    <mergeCell ref="Y891:Z891"/>
    <mergeCell ref="A892:B892"/>
    <mergeCell ref="C892:D892"/>
    <mergeCell ref="L892:M892"/>
    <mergeCell ref="N892:O892"/>
    <mergeCell ref="R892:S892"/>
    <mergeCell ref="Y892:Z892"/>
    <mergeCell ref="A893:B893"/>
    <mergeCell ref="C893:D893"/>
    <mergeCell ref="L893:M893"/>
    <mergeCell ref="N893:O893"/>
    <mergeCell ref="R893:S893"/>
    <mergeCell ref="Y893:Z893"/>
    <mergeCell ref="A894:B894"/>
    <mergeCell ref="C894:D894"/>
    <mergeCell ref="L894:M894"/>
    <mergeCell ref="N894:O894"/>
    <mergeCell ref="R894:S894"/>
    <mergeCell ref="Y894:Z894"/>
    <mergeCell ref="A895:B895"/>
    <mergeCell ref="C895:D895"/>
    <mergeCell ref="L895:M895"/>
    <mergeCell ref="N895:O895"/>
    <mergeCell ref="R895:S895"/>
    <mergeCell ref="Y895:Z895"/>
    <mergeCell ref="A896:B896"/>
    <mergeCell ref="C896:D896"/>
    <mergeCell ref="L896:M896"/>
    <mergeCell ref="N896:O896"/>
    <mergeCell ref="R896:S896"/>
    <mergeCell ref="Y896:Z896"/>
    <mergeCell ref="A897:B897"/>
    <mergeCell ref="C897:D897"/>
    <mergeCell ref="L897:M897"/>
    <mergeCell ref="N897:O897"/>
    <mergeCell ref="R897:S897"/>
    <mergeCell ref="Y897:Z897"/>
    <mergeCell ref="A898:B898"/>
    <mergeCell ref="C898:D898"/>
    <mergeCell ref="L898:M898"/>
    <mergeCell ref="N898:O898"/>
    <mergeCell ref="R898:S898"/>
    <mergeCell ref="Y898:Z898"/>
    <mergeCell ref="A899:B899"/>
    <mergeCell ref="C899:D899"/>
    <mergeCell ref="L899:M899"/>
    <mergeCell ref="N899:O899"/>
    <mergeCell ref="R899:S899"/>
    <mergeCell ref="Y899:Z899"/>
    <mergeCell ref="A900:B900"/>
    <mergeCell ref="C900:D900"/>
    <mergeCell ref="L900:M900"/>
    <mergeCell ref="N900:O900"/>
    <mergeCell ref="R900:S900"/>
    <mergeCell ref="Y900:Z900"/>
    <mergeCell ref="A901:B901"/>
    <mergeCell ref="C901:D901"/>
    <mergeCell ref="L901:M901"/>
    <mergeCell ref="N901:O901"/>
    <mergeCell ref="R901:S901"/>
    <mergeCell ref="Y901:Z901"/>
    <mergeCell ref="A902:B902"/>
    <mergeCell ref="C902:D902"/>
    <mergeCell ref="L902:M902"/>
    <mergeCell ref="N902:O902"/>
    <mergeCell ref="R902:S902"/>
    <mergeCell ref="Y902:Z902"/>
    <mergeCell ref="A903:B903"/>
    <mergeCell ref="C903:D903"/>
    <mergeCell ref="L903:M903"/>
    <mergeCell ref="N903:O903"/>
    <mergeCell ref="R903:S903"/>
    <mergeCell ref="Y903:Z903"/>
    <mergeCell ref="A904:B904"/>
    <mergeCell ref="C904:D904"/>
    <mergeCell ref="L904:M904"/>
    <mergeCell ref="N904:O904"/>
    <mergeCell ref="R904:S904"/>
    <mergeCell ref="Y904:Z904"/>
    <mergeCell ref="A905:B905"/>
    <mergeCell ref="C905:D905"/>
    <mergeCell ref="L905:M905"/>
    <mergeCell ref="N905:O905"/>
    <mergeCell ref="R905:S905"/>
    <mergeCell ref="Y905:Z905"/>
    <mergeCell ref="A906:B906"/>
    <mergeCell ref="C906:D906"/>
    <mergeCell ref="L906:M906"/>
    <mergeCell ref="N906:O906"/>
    <mergeCell ref="R906:S906"/>
    <mergeCell ref="Y906:Z906"/>
    <mergeCell ref="A907:B907"/>
    <mergeCell ref="C907:D907"/>
    <mergeCell ref="L907:M907"/>
    <mergeCell ref="N907:O907"/>
    <mergeCell ref="R907:S907"/>
    <mergeCell ref="Y907:Z907"/>
    <mergeCell ref="A908:B908"/>
    <mergeCell ref="C908:D908"/>
    <mergeCell ref="L908:M908"/>
    <mergeCell ref="N908:O908"/>
    <mergeCell ref="R908:S908"/>
    <mergeCell ref="Y908:Z908"/>
    <mergeCell ref="A909:B909"/>
    <mergeCell ref="C909:D909"/>
    <mergeCell ref="L909:M909"/>
    <mergeCell ref="N909:O909"/>
    <mergeCell ref="R909:S909"/>
    <mergeCell ref="Y909:Z909"/>
    <mergeCell ref="A910:B910"/>
    <mergeCell ref="C910:D910"/>
    <mergeCell ref="L910:M910"/>
    <mergeCell ref="N910:O910"/>
    <mergeCell ref="R910:S910"/>
    <mergeCell ref="Y910:Z910"/>
    <mergeCell ref="A911:B911"/>
    <mergeCell ref="C911:D911"/>
    <mergeCell ref="L911:M911"/>
    <mergeCell ref="N911:O911"/>
    <mergeCell ref="R911:S911"/>
    <mergeCell ref="Y911:Z911"/>
    <mergeCell ref="A912:B912"/>
    <mergeCell ref="C912:D912"/>
    <mergeCell ref="L912:M912"/>
    <mergeCell ref="N912:O912"/>
    <mergeCell ref="R912:S912"/>
    <mergeCell ref="Y912:Z912"/>
    <mergeCell ref="A913:B913"/>
    <mergeCell ref="C913:D913"/>
    <mergeCell ref="L913:M913"/>
    <mergeCell ref="N913:O913"/>
    <mergeCell ref="R913:S913"/>
    <mergeCell ref="Y913:Z913"/>
    <mergeCell ref="A914:B914"/>
    <mergeCell ref="C914:D914"/>
    <mergeCell ref="L914:M914"/>
    <mergeCell ref="N914:O914"/>
    <mergeCell ref="R914:S914"/>
    <mergeCell ref="Y914:Z914"/>
    <mergeCell ref="A915:B915"/>
    <mergeCell ref="C915:D915"/>
    <mergeCell ref="L915:M915"/>
    <mergeCell ref="N915:O915"/>
    <mergeCell ref="R915:S915"/>
    <mergeCell ref="Y915:Z915"/>
    <mergeCell ref="A916:B916"/>
    <mergeCell ref="C916:D916"/>
    <mergeCell ref="L916:M916"/>
    <mergeCell ref="N916:O916"/>
    <mergeCell ref="R916:S916"/>
    <mergeCell ref="Y916:Z916"/>
    <mergeCell ref="A917:B917"/>
    <mergeCell ref="C917:D917"/>
    <mergeCell ref="L917:M917"/>
    <mergeCell ref="N917:O917"/>
    <mergeCell ref="R917:S917"/>
    <mergeCell ref="Y917:Z917"/>
    <mergeCell ref="A918:B918"/>
    <mergeCell ref="C918:D918"/>
    <mergeCell ref="L918:M918"/>
    <mergeCell ref="N918:O918"/>
    <mergeCell ref="R918:S918"/>
    <mergeCell ref="Y918:Z918"/>
    <mergeCell ref="A919:B919"/>
    <mergeCell ref="C919:D919"/>
    <mergeCell ref="L919:M919"/>
    <mergeCell ref="N919:O919"/>
    <mergeCell ref="R919:S919"/>
    <mergeCell ref="Y919:Z919"/>
    <mergeCell ref="A920:B920"/>
    <mergeCell ref="C920:D920"/>
    <mergeCell ref="L920:M920"/>
    <mergeCell ref="N920:O920"/>
    <mergeCell ref="R920:S920"/>
    <mergeCell ref="Y920:Z920"/>
    <mergeCell ref="A921:B921"/>
    <mergeCell ref="C921:D921"/>
    <mergeCell ref="L921:M921"/>
    <mergeCell ref="N921:O921"/>
    <mergeCell ref="R921:S921"/>
    <mergeCell ref="Y921:Z921"/>
    <mergeCell ref="A922:B922"/>
    <mergeCell ref="C922:D922"/>
    <mergeCell ref="L922:M922"/>
    <mergeCell ref="N922:O922"/>
    <mergeCell ref="R922:S922"/>
    <mergeCell ref="Y922:Z922"/>
    <mergeCell ref="A923:B923"/>
    <mergeCell ref="C923:D923"/>
    <mergeCell ref="L923:M923"/>
    <mergeCell ref="N923:O923"/>
    <mergeCell ref="R923:S923"/>
    <mergeCell ref="Y923:Z923"/>
    <mergeCell ref="A924:B924"/>
    <mergeCell ref="C924:D924"/>
    <mergeCell ref="L924:M924"/>
    <mergeCell ref="N924:O924"/>
    <mergeCell ref="R924:S924"/>
    <mergeCell ref="Y924:Z924"/>
    <mergeCell ref="A925:B925"/>
    <mergeCell ref="C925:D925"/>
    <mergeCell ref="L925:M925"/>
    <mergeCell ref="N925:O925"/>
    <mergeCell ref="R925:S925"/>
    <mergeCell ref="Y925:Z925"/>
    <mergeCell ref="A926:B926"/>
    <mergeCell ref="C926:D926"/>
    <mergeCell ref="L926:M926"/>
    <mergeCell ref="N926:O926"/>
    <mergeCell ref="R926:S926"/>
    <mergeCell ref="Y926:Z926"/>
    <mergeCell ref="A927:B927"/>
    <mergeCell ref="C927:D927"/>
    <mergeCell ref="L927:M927"/>
    <mergeCell ref="N927:O927"/>
    <mergeCell ref="R927:S927"/>
    <mergeCell ref="Y927:Z927"/>
    <mergeCell ref="A928:B928"/>
    <mergeCell ref="C928:D928"/>
    <mergeCell ref="L928:M928"/>
    <mergeCell ref="N928:O928"/>
    <mergeCell ref="R928:S928"/>
    <mergeCell ref="Y928:Z928"/>
    <mergeCell ref="A929:B929"/>
    <mergeCell ref="C929:D929"/>
    <mergeCell ref="L929:M929"/>
    <mergeCell ref="N929:O929"/>
    <mergeCell ref="R929:S929"/>
    <mergeCell ref="Y929:Z929"/>
    <mergeCell ref="A930:B930"/>
    <mergeCell ref="C930:D930"/>
    <mergeCell ref="L930:M930"/>
    <mergeCell ref="N930:O930"/>
    <mergeCell ref="R930:S930"/>
    <mergeCell ref="Y930:Z930"/>
    <mergeCell ref="A931:B931"/>
    <mergeCell ref="C931:D931"/>
    <mergeCell ref="L931:M931"/>
    <mergeCell ref="N931:O931"/>
    <mergeCell ref="R931:S931"/>
    <mergeCell ref="Y931:Z931"/>
    <mergeCell ref="A932:B932"/>
    <mergeCell ref="C932:D932"/>
    <mergeCell ref="L932:M932"/>
    <mergeCell ref="N932:O932"/>
    <mergeCell ref="R932:S932"/>
    <mergeCell ref="Y932:Z932"/>
    <mergeCell ref="A933:B933"/>
    <mergeCell ref="C933:D933"/>
    <mergeCell ref="L933:M933"/>
    <mergeCell ref="N933:O933"/>
    <mergeCell ref="R933:S933"/>
    <mergeCell ref="Y933:Z933"/>
    <mergeCell ref="A934:B934"/>
    <mergeCell ref="C934:D934"/>
    <mergeCell ref="L934:M934"/>
    <mergeCell ref="N934:O934"/>
    <mergeCell ref="R934:S934"/>
    <mergeCell ref="Y934:Z934"/>
    <mergeCell ref="A935:B935"/>
    <mergeCell ref="C935:D935"/>
    <mergeCell ref="L935:M935"/>
    <mergeCell ref="N935:O935"/>
    <mergeCell ref="R935:S935"/>
    <mergeCell ref="Y935:Z935"/>
    <mergeCell ref="A936:B936"/>
    <mergeCell ref="C936:D936"/>
    <mergeCell ref="L936:M936"/>
    <mergeCell ref="N936:O936"/>
    <mergeCell ref="R936:S936"/>
    <mergeCell ref="Y936:Z936"/>
    <mergeCell ref="A937:B937"/>
    <mergeCell ref="C937:D937"/>
    <mergeCell ref="L937:M937"/>
    <mergeCell ref="N937:O937"/>
    <mergeCell ref="R937:S937"/>
    <mergeCell ref="Y937:Z937"/>
    <mergeCell ref="A938:B938"/>
    <mergeCell ref="C938:D938"/>
    <mergeCell ref="L938:M938"/>
    <mergeCell ref="N938:O938"/>
    <mergeCell ref="R938:S938"/>
    <mergeCell ref="Y938:Z938"/>
    <mergeCell ref="A939:B939"/>
    <mergeCell ref="C939:D939"/>
    <mergeCell ref="L939:M939"/>
    <mergeCell ref="N939:O939"/>
    <mergeCell ref="R939:S939"/>
    <mergeCell ref="Y939:Z939"/>
    <mergeCell ref="A940:B940"/>
    <mergeCell ref="C940:D940"/>
    <mergeCell ref="L940:M940"/>
    <mergeCell ref="N940:O940"/>
    <mergeCell ref="R940:S940"/>
    <mergeCell ref="Y940:Z940"/>
    <mergeCell ref="A941:B941"/>
    <mergeCell ref="C941:D941"/>
    <mergeCell ref="L941:M941"/>
    <mergeCell ref="N941:O941"/>
    <mergeCell ref="R941:S941"/>
    <mergeCell ref="Y941:Z941"/>
    <mergeCell ref="A942:B942"/>
    <mergeCell ref="C942:D942"/>
    <mergeCell ref="L942:M942"/>
    <mergeCell ref="N942:O942"/>
    <mergeCell ref="R942:S942"/>
    <mergeCell ref="Y942:Z942"/>
    <mergeCell ref="A943:B943"/>
    <mergeCell ref="C943:D943"/>
    <mergeCell ref="L943:M943"/>
    <mergeCell ref="N943:O943"/>
    <mergeCell ref="R943:S943"/>
    <mergeCell ref="Y943:Z943"/>
    <mergeCell ref="A944:B944"/>
    <mergeCell ref="C944:D944"/>
    <mergeCell ref="L944:M944"/>
    <mergeCell ref="N944:O944"/>
    <mergeCell ref="R944:S944"/>
    <mergeCell ref="Y944:Z944"/>
    <mergeCell ref="A945:B945"/>
    <mergeCell ref="C945:D945"/>
    <mergeCell ref="L945:M945"/>
    <mergeCell ref="N945:O945"/>
    <mergeCell ref="R945:S945"/>
    <mergeCell ref="Y945:Z945"/>
    <mergeCell ref="A946:B946"/>
    <mergeCell ref="C946:D946"/>
    <mergeCell ref="L946:M946"/>
    <mergeCell ref="N946:O946"/>
    <mergeCell ref="R946:S946"/>
    <mergeCell ref="Y946:Z946"/>
    <mergeCell ref="A947:B947"/>
    <mergeCell ref="C947:D947"/>
    <mergeCell ref="L947:M947"/>
    <mergeCell ref="N947:O947"/>
    <mergeCell ref="R947:S947"/>
    <mergeCell ref="Y947:Z947"/>
    <mergeCell ref="A948:B948"/>
    <mergeCell ref="C948:D948"/>
    <mergeCell ref="L948:M948"/>
    <mergeCell ref="N948:O948"/>
    <mergeCell ref="R948:S948"/>
    <mergeCell ref="Y948:Z948"/>
    <mergeCell ref="A949:B949"/>
    <mergeCell ref="C949:D949"/>
    <mergeCell ref="L949:M949"/>
    <mergeCell ref="N949:O949"/>
    <mergeCell ref="R949:S949"/>
    <mergeCell ref="Y949:Z949"/>
    <mergeCell ref="A950:B950"/>
    <mergeCell ref="C950:D950"/>
    <mergeCell ref="L950:M950"/>
    <mergeCell ref="N950:O950"/>
    <mergeCell ref="R950:S950"/>
    <mergeCell ref="Y950:Z950"/>
    <mergeCell ref="A951:B951"/>
    <mergeCell ref="C951:D951"/>
    <mergeCell ref="L951:M951"/>
    <mergeCell ref="N951:O951"/>
    <mergeCell ref="R951:S951"/>
    <mergeCell ref="Y951:Z951"/>
    <mergeCell ref="A952:B952"/>
    <mergeCell ref="C952:D952"/>
    <mergeCell ref="L952:M952"/>
    <mergeCell ref="N952:O952"/>
    <mergeCell ref="R952:S952"/>
    <mergeCell ref="Y952:Z952"/>
    <mergeCell ref="A953:B953"/>
    <mergeCell ref="C953:D953"/>
    <mergeCell ref="L953:M953"/>
    <mergeCell ref="N953:O953"/>
    <mergeCell ref="R953:S953"/>
    <mergeCell ref="Y953:Z953"/>
    <mergeCell ref="A954:B954"/>
    <mergeCell ref="C954:D954"/>
    <mergeCell ref="L954:M954"/>
    <mergeCell ref="N954:O954"/>
    <mergeCell ref="R954:S954"/>
    <mergeCell ref="Y954:Z954"/>
    <mergeCell ref="A955:B955"/>
    <mergeCell ref="C955:D955"/>
    <mergeCell ref="L955:M955"/>
    <mergeCell ref="N955:O955"/>
    <mergeCell ref="R955:S955"/>
    <mergeCell ref="Y955:Z955"/>
    <mergeCell ref="A956:B956"/>
    <mergeCell ref="C956:D956"/>
    <mergeCell ref="L956:M956"/>
    <mergeCell ref="N956:O956"/>
    <mergeCell ref="R956:S956"/>
    <mergeCell ref="Y956:Z956"/>
    <mergeCell ref="A957:B957"/>
    <mergeCell ref="C957:D957"/>
    <mergeCell ref="L957:M957"/>
    <mergeCell ref="N957:O957"/>
    <mergeCell ref="R957:S957"/>
    <mergeCell ref="Y957:Z957"/>
    <mergeCell ref="A958:B958"/>
    <mergeCell ref="C958:D958"/>
    <mergeCell ref="L958:M958"/>
    <mergeCell ref="N958:O958"/>
    <mergeCell ref="R958:S958"/>
    <mergeCell ref="Y958:Z958"/>
    <mergeCell ref="A959:B959"/>
    <mergeCell ref="C959:D959"/>
    <mergeCell ref="L959:M959"/>
    <mergeCell ref="N959:O959"/>
    <mergeCell ref="R959:S959"/>
    <mergeCell ref="Y959:Z959"/>
    <mergeCell ref="A960:B960"/>
    <mergeCell ref="C960:D960"/>
    <mergeCell ref="L960:M960"/>
    <mergeCell ref="N960:O960"/>
    <mergeCell ref="R960:S960"/>
    <mergeCell ref="Y960:Z960"/>
    <mergeCell ref="A961:B961"/>
    <mergeCell ref="C961:D961"/>
    <mergeCell ref="L961:M961"/>
    <mergeCell ref="N961:O961"/>
    <mergeCell ref="R961:S961"/>
    <mergeCell ref="Y961:Z961"/>
    <mergeCell ref="A962:B962"/>
    <mergeCell ref="C962:D962"/>
    <mergeCell ref="L962:M962"/>
    <mergeCell ref="N962:O962"/>
    <mergeCell ref="R962:S962"/>
    <mergeCell ref="Y962:Z962"/>
    <mergeCell ref="A963:B963"/>
    <mergeCell ref="C963:D963"/>
    <mergeCell ref="L963:M963"/>
    <mergeCell ref="N963:O963"/>
    <mergeCell ref="R963:S963"/>
    <mergeCell ref="Y963:Z963"/>
    <mergeCell ref="A964:B964"/>
    <mergeCell ref="C964:D964"/>
    <mergeCell ref="L964:M964"/>
    <mergeCell ref="N964:O964"/>
    <mergeCell ref="R964:S964"/>
    <mergeCell ref="Y964:Z964"/>
    <mergeCell ref="A965:B965"/>
    <mergeCell ref="C965:D965"/>
    <mergeCell ref="L965:M965"/>
    <mergeCell ref="N965:O965"/>
    <mergeCell ref="R965:S965"/>
    <mergeCell ref="Y965:Z965"/>
    <mergeCell ref="A966:B966"/>
    <mergeCell ref="C966:D966"/>
    <mergeCell ref="L966:M966"/>
    <mergeCell ref="N966:O966"/>
    <mergeCell ref="R966:S966"/>
    <mergeCell ref="Y966:Z966"/>
    <mergeCell ref="A967:B967"/>
    <mergeCell ref="C967:D967"/>
    <mergeCell ref="L967:M967"/>
    <mergeCell ref="N967:O967"/>
    <mergeCell ref="R967:S967"/>
    <mergeCell ref="Y967:Z967"/>
    <mergeCell ref="A968:B968"/>
    <mergeCell ref="C968:D968"/>
    <mergeCell ref="L968:M968"/>
    <mergeCell ref="N968:O968"/>
    <mergeCell ref="R968:S968"/>
    <mergeCell ref="Y968:Z968"/>
    <mergeCell ref="A969:B969"/>
    <mergeCell ref="C969:D969"/>
    <mergeCell ref="L969:M969"/>
    <mergeCell ref="N969:O969"/>
    <mergeCell ref="R969:S969"/>
    <mergeCell ref="Y969:Z969"/>
    <mergeCell ref="A970:B970"/>
    <mergeCell ref="C970:D970"/>
    <mergeCell ref="L970:M970"/>
    <mergeCell ref="N970:O970"/>
    <mergeCell ref="R970:S970"/>
    <mergeCell ref="Y970:Z970"/>
    <mergeCell ref="A971:B971"/>
    <mergeCell ref="C971:D971"/>
    <mergeCell ref="L971:M971"/>
    <mergeCell ref="N971:O971"/>
    <mergeCell ref="R971:S971"/>
    <mergeCell ref="Y971:Z971"/>
    <mergeCell ref="A972:B972"/>
    <mergeCell ref="C972:D972"/>
    <mergeCell ref="L972:M972"/>
    <mergeCell ref="N972:O972"/>
    <mergeCell ref="R972:S972"/>
    <mergeCell ref="Y972:Z972"/>
    <mergeCell ref="A973:B973"/>
    <mergeCell ref="C973:D973"/>
    <mergeCell ref="L973:M973"/>
    <mergeCell ref="N973:O973"/>
    <mergeCell ref="R973:S973"/>
    <mergeCell ref="Y973:Z973"/>
    <mergeCell ref="A974:B974"/>
    <mergeCell ref="C974:D974"/>
    <mergeCell ref="L974:M974"/>
    <mergeCell ref="N974:O974"/>
    <mergeCell ref="R974:S974"/>
    <mergeCell ref="Y974:Z974"/>
    <mergeCell ref="A975:B975"/>
    <mergeCell ref="C975:D975"/>
    <mergeCell ref="L975:M975"/>
    <mergeCell ref="N975:O975"/>
    <mergeCell ref="R975:S975"/>
    <mergeCell ref="Y975:Z975"/>
    <mergeCell ref="A976:B976"/>
    <mergeCell ref="C976:D976"/>
    <mergeCell ref="L976:M976"/>
    <mergeCell ref="N976:O976"/>
    <mergeCell ref="R976:S976"/>
    <mergeCell ref="Y976:Z976"/>
    <mergeCell ref="A977:B977"/>
    <mergeCell ref="C977:D977"/>
    <mergeCell ref="L977:M977"/>
    <mergeCell ref="N977:O977"/>
    <mergeCell ref="R977:S977"/>
    <mergeCell ref="Y977:Z977"/>
    <mergeCell ref="A978:B978"/>
    <mergeCell ref="C978:D978"/>
    <mergeCell ref="L978:M978"/>
    <mergeCell ref="N978:O978"/>
    <mergeCell ref="R978:S978"/>
    <mergeCell ref="Y978:Z978"/>
    <mergeCell ref="A979:B979"/>
    <mergeCell ref="C979:D979"/>
    <mergeCell ref="L979:M979"/>
    <mergeCell ref="N979:O979"/>
    <mergeCell ref="R979:S979"/>
    <mergeCell ref="Y979:Z979"/>
    <mergeCell ref="A980:B980"/>
    <mergeCell ref="C980:D980"/>
    <mergeCell ref="L980:M980"/>
    <mergeCell ref="N980:O980"/>
    <mergeCell ref="R980:S980"/>
    <mergeCell ref="Y980:Z980"/>
    <mergeCell ref="A981:B981"/>
    <mergeCell ref="C981:D981"/>
    <mergeCell ref="L981:M981"/>
    <mergeCell ref="N981:O981"/>
    <mergeCell ref="R981:S981"/>
    <mergeCell ref="Y981:Z981"/>
    <mergeCell ref="A982:B982"/>
    <mergeCell ref="C982:D982"/>
    <mergeCell ref="L982:M982"/>
    <mergeCell ref="N982:O982"/>
    <mergeCell ref="R982:S982"/>
    <mergeCell ref="Y982:Z982"/>
    <mergeCell ref="A983:B983"/>
    <mergeCell ref="C983:D983"/>
    <mergeCell ref="L983:M983"/>
    <mergeCell ref="N983:O983"/>
    <mergeCell ref="R983:S983"/>
    <mergeCell ref="Y983:Z983"/>
    <mergeCell ref="A984:B984"/>
    <mergeCell ref="C984:D984"/>
    <mergeCell ref="L984:M984"/>
    <mergeCell ref="N984:O984"/>
    <mergeCell ref="R984:S984"/>
    <mergeCell ref="Y984:Z984"/>
    <mergeCell ref="A985:B985"/>
    <mergeCell ref="C985:D985"/>
    <mergeCell ref="L985:M985"/>
    <mergeCell ref="N985:O985"/>
    <mergeCell ref="R985:S985"/>
    <mergeCell ref="Y985:Z985"/>
    <mergeCell ref="A986:B986"/>
    <mergeCell ref="C986:D986"/>
    <mergeCell ref="L986:M986"/>
    <mergeCell ref="N986:O986"/>
    <mergeCell ref="R986:S986"/>
    <mergeCell ref="Y986:Z986"/>
    <mergeCell ref="A987:B987"/>
    <mergeCell ref="C987:D987"/>
    <mergeCell ref="L987:M987"/>
    <mergeCell ref="N987:O987"/>
    <mergeCell ref="R987:S987"/>
    <mergeCell ref="Y987:Z987"/>
    <mergeCell ref="A988:B988"/>
    <mergeCell ref="C988:D988"/>
    <mergeCell ref="L988:M988"/>
    <mergeCell ref="N988:O988"/>
    <mergeCell ref="R988:S988"/>
    <mergeCell ref="Y988:Z988"/>
    <mergeCell ref="A989:B989"/>
    <mergeCell ref="C989:D989"/>
    <mergeCell ref="L989:M989"/>
    <mergeCell ref="N989:O989"/>
    <mergeCell ref="R989:S989"/>
    <mergeCell ref="Y989:Z989"/>
    <mergeCell ref="A990:B990"/>
    <mergeCell ref="C990:D990"/>
    <mergeCell ref="L990:M990"/>
    <mergeCell ref="N990:O990"/>
    <mergeCell ref="R990:S990"/>
    <mergeCell ref="Y990:Z990"/>
    <mergeCell ref="A991:B991"/>
    <mergeCell ref="C991:D991"/>
    <mergeCell ref="L991:M991"/>
    <mergeCell ref="N991:O991"/>
    <mergeCell ref="R991:S991"/>
    <mergeCell ref="Y991:Z991"/>
    <mergeCell ref="A992:B992"/>
    <mergeCell ref="C992:D992"/>
    <mergeCell ref="L992:M992"/>
    <mergeCell ref="N992:O992"/>
    <mergeCell ref="R992:S992"/>
    <mergeCell ref="Y992:Z992"/>
    <mergeCell ref="A993:B993"/>
    <mergeCell ref="C993:D993"/>
    <mergeCell ref="L993:M993"/>
    <mergeCell ref="N993:O993"/>
    <mergeCell ref="R993:S993"/>
    <mergeCell ref="Y993:Z993"/>
    <mergeCell ref="A994:B994"/>
    <mergeCell ref="C994:D994"/>
    <mergeCell ref="L994:M994"/>
    <mergeCell ref="N994:O994"/>
    <mergeCell ref="R994:S994"/>
    <mergeCell ref="Y994:Z994"/>
    <mergeCell ref="A995:B995"/>
    <mergeCell ref="C995:D995"/>
    <mergeCell ref="L995:M995"/>
    <mergeCell ref="N995:O995"/>
    <mergeCell ref="R995:S995"/>
    <mergeCell ref="Y995:Z995"/>
    <mergeCell ref="A996:B996"/>
    <mergeCell ref="C996:D996"/>
    <mergeCell ref="L996:M996"/>
    <mergeCell ref="N996:O996"/>
    <mergeCell ref="R996:S996"/>
    <mergeCell ref="Y996:Z996"/>
    <mergeCell ref="A997:B997"/>
    <mergeCell ref="C997:D997"/>
    <mergeCell ref="L997:M997"/>
    <mergeCell ref="N997:O997"/>
    <mergeCell ref="R997:S997"/>
    <mergeCell ref="Y997:Z997"/>
    <mergeCell ref="A998:B998"/>
    <mergeCell ref="C998:D998"/>
    <mergeCell ref="L998:M998"/>
    <mergeCell ref="N998:O998"/>
    <mergeCell ref="R998:S998"/>
    <mergeCell ref="Y998:Z998"/>
    <mergeCell ref="A999:B999"/>
    <mergeCell ref="C999:D999"/>
    <mergeCell ref="L999:M999"/>
    <mergeCell ref="N999:O999"/>
    <mergeCell ref="R999:S999"/>
    <mergeCell ref="Y999:Z999"/>
    <mergeCell ref="A1000:B1000"/>
    <mergeCell ref="C1000:D1000"/>
    <mergeCell ref="L1000:M1000"/>
    <mergeCell ref="N1000:O1000"/>
    <mergeCell ref="R1000:S1000"/>
    <mergeCell ref="Y1000:Z1000"/>
    <mergeCell ref="A1001:B1001"/>
    <mergeCell ref="C1001:D1001"/>
    <mergeCell ref="L1001:M1001"/>
    <mergeCell ref="N1001:O1001"/>
    <mergeCell ref="R1001:S1001"/>
    <mergeCell ref="Y1001:Z1001"/>
    <mergeCell ref="A1002:B1002"/>
    <mergeCell ref="C1002:D1002"/>
    <mergeCell ref="L1002:M1002"/>
    <mergeCell ref="N1002:O1002"/>
    <mergeCell ref="R1002:S1002"/>
    <mergeCell ref="Y1002:Z1002"/>
    <mergeCell ref="A1003:B1003"/>
    <mergeCell ref="C1003:D1003"/>
    <mergeCell ref="L1003:M1003"/>
    <mergeCell ref="N1003:O1003"/>
    <mergeCell ref="R1003:S1003"/>
    <mergeCell ref="Y1003:Z1003"/>
    <mergeCell ref="A1004:B1004"/>
    <mergeCell ref="C1004:D1004"/>
    <mergeCell ref="L1004:M1004"/>
    <mergeCell ref="N1004:O1004"/>
    <mergeCell ref="R1004:S1004"/>
    <mergeCell ref="Y1004:Z1004"/>
    <mergeCell ref="A1005:B1005"/>
    <mergeCell ref="C1005:D1005"/>
    <mergeCell ref="L1005:M1005"/>
    <mergeCell ref="N1005:O1005"/>
    <mergeCell ref="R1005:S1005"/>
    <mergeCell ref="Y1005:Z1005"/>
    <mergeCell ref="A1006:B1006"/>
    <mergeCell ref="C1006:D1006"/>
    <mergeCell ref="L1006:M1006"/>
    <mergeCell ref="N1006:O1006"/>
    <mergeCell ref="R1006:S1006"/>
    <mergeCell ref="Y1006:Z1006"/>
    <mergeCell ref="A1007:B1007"/>
    <mergeCell ref="C1007:D1007"/>
    <mergeCell ref="L1007:M1007"/>
    <mergeCell ref="N1007:O1007"/>
    <mergeCell ref="R1007:S1007"/>
    <mergeCell ref="Y1007:Z1007"/>
    <mergeCell ref="A1008:B1008"/>
    <mergeCell ref="C1008:D1008"/>
    <mergeCell ref="L1008:M1008"/>
    <mergeCell ref="N1008:O1008"/>
    <mergeCell ref="R1008:S1008"/>
    <mergeCell ref="Y1008:Z1008"/>
    <mergeCell ref="A1009:B1009"/>
    <mergeCell ref="C1009:D1009"/>
    <mergeCell ref="L1009:M1009"/>
    <mergeCell ref="N1009:O1009"/>
    <mergeCell ref="R1009:S1009"/>
    <mergeCell ref="Y1009:Z1009"/>
    <mergeCell ref="A1010:B1010"/>
    <mergeCell ref="C1010:D1010"/>
    <mergeCell ref="L1010:M1010"/>
    <mergeCell ref="N1010:O1010"/>
    <mergeCell ref="R1010:S1010"/>
    <mergeCell ref="Y1010:Z1010"/>
    <mergeCell ref="A1011:B1011"/>
    <mergeCell ref="C1011:D1011"/>
    <mergeCell ref="L1011:M1011"/>
    <mergeCell ref="N1011:O1011"/>
    <mergeCell ref="R1011:S1011"/>
    <mergeCell ref="Y1011:Z1011"/>
    <mergeCell ref="A1012:B1012"/>
    <mergeCell ref="C1012:D1012"/>
    <mergeCell ref="L1012:M1012"/>
    <mergeCell ref="N1012:O1012"/>
    <mergeCell ref="R1012:S1012"/>
    <mergeCell ref="Y1012:Z1012"/>
    <mergeCell ref="A1013:B1013"/>
    <mergeCell ref="C1013:D1013"/>
    <mergeCell ref="L1013:M1013"/>
    <mergeCell ref="N1013:O1013"/>
    <mergeCell ref="R1013:S1013"/>
    <mergeCell ref="Y1013:Z1013"/>
    <mergeCell ref="A1014:B1014"/>
    <mergeCell ref="C1014:D1014"/>
    <mergeCell ref="L1014:M1014"/>
    <mergeCell ref="N1014:O1014"/>
    <mergeCell ref="R1014:S1014"/>
    <mergeCell ref="Y1014:Z1014"/>
    <mergeCell ref="A1015:B1015"/>
    <mergeCell ref="C1015:D1015"/>
    <mergeCell ref="L1015:M1015"/>
    <mergeCell ref="N1015:O1015"/>
    <mergeCell ref="R1015:S1015"/>
    <mergeCell ref="Y1015:Z1015"/>
    <mergeCell ref="A1016:B1016"/>
    <mergeCell ref="C1016:D1016"/>
    <mergeCell ref="L1016:M1016"/>
    <mergeCell ref="N1016:O1016"/>
    <mergeCell ref="R1016:S1016"/>
    <mergeCell ref="Y1016:Z1016"/>
    <mergeCell ref="A1017:B1017"/>
    <mergeCell ref="C1017:D1017"/>
    <mergeCell ref="L1017:M1017"/>
    <mergeCell ref="N1017:O1017"/>
    <mergeCell ref="R1017:S1017"/>
    <mergeCell ref="Y1017:Z1017"/>
    <mergeCell ref="A1018:B1018"/>
    <mergeCell ref="C1018:D1018"/>
    <mergeCell ref="L1018:M1018"/>
    <mergeCell ref="N1018:O1018"/>
    <mergeCell ref="R1018:S1018"/>
    <mergeCell ref="Y1018:Z1018"/>
    <mergeCell ref="A1019:B1019"/>
    <mergeCell ref="C1019:D1019"/>
    <mergeCell ref="L1019:M1019"/>
    <mergeCell ref="N1019:O1019"/>
    <mergeCell ref="R1019:S1019"/>
    <mergeCell ref="Y1019:Z1019"/>
    <mergeCell ref="A1020:B1020"/>
    <mergeCell ref="C1020:D1020"/>
    <mergeCell ref="L1020:M1020"/>
    <mergeCell ref="N1020:O1020"/>
    <mergeCell ref="R1020:S1020"/>
    <mergeCell ref="Y1020:Z1020"/>
    <mergeCell ref="A1021:B1021"/>
    <mergeCell ref="C1021:D1021"/>
    <mergeCell ref="L1021:M1021"/>
    <mergeCell ref="N1021:O1021"/>
    <mergeCell ref="R1021:S1021"/>
    <mergeCell ref="Y1021:Z1021"/>
    <mergeCell ref="A1022:B1022"/>
    <mergeCell ref="C1022:D1022"/>
    <mergeCell ref="L1022:M1022"/>
    <mergeCell ref="N1022:O1022"/>
    <mergeCell ref="R1022:S1022"/>
    <mergeCell ref="Y1022:Z1022"/>
    <mergeCell ref="A1023:B1023"/>
    <mergeCell ref="C1023:D1023"/>
    <mergeCell ref="L1023:M1023"/>
    <mergeCell ref="N1023:O1023"/>
    <mergeCell ref="R1023:S1023"/>
    <mergeCell ref="Y1023:Z1023"/>
    <mergeCell ref="A1024:B1024"/>
    <mergeCell ref="C1024:D1024"/>
    <mergeCell ref="L1024:M1024"/>
    <mergeCell ref="N1024:O1024"/>
    <mergeCell ref="R1024:S1024"/>
    <mergeCell ref="Y1024:Z1024"/>
    <mergeCell ref="A1025:B1025"/>
    <mergeCell ref="C1025:D1025"/>
    <mergeCell ref="L1025:M1025"/>
    <mergeCell ref="N1025:O1025"/>
    <mergeCell ref="R1025:S1025"/>
    <mergeCell ref="Y1025:Z1025"/>
    <mergeCell ref="A1026:B1026"/>
    <mergeCell ref="C1026:D1026"/>
    <mergeCell ref="L1026:M1026"/>
    <mergeCell ref="N1026:O1026"/>
    <mergeCell ref="R1026:S1026"/>
    <mergeCell ref="Y1026:Z1026"/>
    <mergeCell ref="A1027:B1027"/>
    <mergeCell ref="C1027:D1027"/>
    <mergeCell ref="L1027:M1027"/>
    <mergeCell ref="N1027:O1027"/>
    <mergeCell ref="R1027:S1027"/>
    <mergeCell ref="Y1027:Z1027"/>
    <mergeCell ref="A1028:B1028"/>
    <mergeCell ref="C1028:D1028"/>
    <mergeCell ref="L1028:M1028"/>
    <mergeCell ref="N1028:O1028"/>
    <mergeCell ref="R1028:S1028"/>
    <mergeCell ref="Y1028:Z1028"/>
    <mergeCell ref="A1029:B1029"/>
    <mergeCell ref="C1029:D1029"/>
    <mergeCell ref="L1029:M1029"/>
    <mergeCell ref="N1029:O1029"/>
    <mergeCell ref="R1029:S1029"/>
    <mergeCell ref="Y1029:Z1029"/>
    <mergeCell ref="A1030:B1030"/>
    <mergeCell ref="C1030:D1030"/>
    <mergeCell ref="L1030:M1030"/>
    <mergeCell ref="N1030:O1030"/>
    <mergeCell ref="R1030:S1030"/>
    <mergeCell ref="Y1030:Z1030"/>
    <mergeCell ref="A1031:B1031"/>
    <mergeCell ref="C1031:D1031"/>
    <mergeCell ref="L1031:M1031"/>
    <mergeCell ref="N1031:O1031"/>
    <mergeCell ref="R1031:S1031"/>
    <mergeCell ref="Y1031:Z1031"/>
    <mergeCell ref="A1032:B1032"/>
    <mergeCell ref="C1032:D1032"/>
    <mergeCell ref="L1032:M1032"/>
    <mergeCell ref="N1032:O1032"/>
    <mergeCell ref="R1032:S1032"/>
    <mergeCell ref="Y1032:Z1032"/>
    <mergeCell ref="A1033:B1033"/>
    <mergeCell ref="C1033:D1033"/>
    <mergeCell ref="L1033:M1033"/>
    <mergeCell ref="N1033:O1033"/>
    <mergeCell ref="R1033:S1033"/>
    <mergeCell ref="Y1033:Z1033"/>
    <mergeCell ref="A1034:B1034"/>
    <mergeCell ref="C1034:D1034"/>
    <mergeCell ref="L1034:M1034"/>
    <mergeCell ref="N1034:O1034"/>
    <mergeCell ref="R1034:S1034"/>
    <mergeCell ref="Y1034:Z1034"/>
    <mergeCell ref="A1035:B1035"/>
    <mergeCell ref="C1035:D1035"/>
    <mergeCell ref="L1035:M1035"/>
    <mergeCell ref="N1035:O1035"/>
    <mergeCell ref="R1035:S1035"/>
    <mergeCell ref="Y1035:Z1035"/>
    <mergeCell ref="A1036:B1036"/>
    <mergeCell ref="C1036:D1036"/>
    <mergeCell ref="L1036:M1036"/>
    <mergeCell ref="N1036:O1036"/>
    <mergeCell ref="R1036:S1036"/>
    <mergeCell ref="Y1036:Z1036"/>
    <mergeCell ref="A1037:B1037"/>
    <mergeCell ref="C1037:D1037"/>
    <mergeCell ref="L1037:M1037"/>
    <mergeCell ref="N1037:O1037"/>
    <mergeCell ref="R1037:S1037"/>
    <mergeCell ref="Y1037:Z1037"/>
    <mergeCell ref="A1038:B1038"/>
    <mergeCell ref="C1038:D1038"/>
    <mergeCell ref="L1038:M1038"/>
    <mergeCell ref="N1038:O1038"/>
    <mergeCell ref="R1038:S1038"/>
    <mergeCell ref="Y1038:Z1038"/>
    <mergeCell ref="A1039:B1039"/>
    <mergeCell ref="C1039:D1039"/>
    <mergeCell ref="L1039:M1039"/>
    <mergeCell ref="N1039:O1039"/>
    <mergeCell ref="R1039:S1039"/>
    <mergeCell ref="Y1039:Z1039"/>
    <mergeCell ref="A1040:B1040"/>
    <mergeCell ref="C1040:D1040"/>
    <mergeCell ref="L1040:M1040"/>
    <mergeCell ref="N1040:O1040"/>
    <mergeCell ref="R1040:S1040"/>
    <mergeCell ref="Y1040:Z1040"/>
    <mergeCell ref="A1041:B1041"/>
    <mergeCell ref="C1041:D1041"/>
    <mergeCell ref="L1041:M1041"/>
    <mergeCell ref="N1041:O1041"/>
    <mergeCell ref="R1041:S1041"/>
    <mergeCell ref="Y1041:Z1041"/>
    <mergeCell ref="A1042:B1042"/>
    <mergeCell ref="C1042:D1042"/>
    <mergeCell ref="L1042:M1042"/>
    <mergeCell ref="N1042:O1042"/>
    <mergeCell ref="R1042:S1042"/>
    <mergeCell ref="Y1042:Z1042"/>
    <mergeCell ref="A1043:B1043"/>
    <mergeCell ref="C1043:D1043"/>
    <mergeCell ref="L1043:M1043"/>
    <mergeCell ref="N1043:O1043"/>
    <mergeCell ref="R1043:S1043"/>
    <mergeCell ref="Y1043:Z1043"/>
    <mergeCell ref="A1044:B1044"/>
    <mergeCell ref="C1044:D1044"/>
    <mergeCell ref="L1044:M1044"/>
    <mergeCell ref="N1044:O1044"/>
    <mergeCell ref="R1044:S1044"/>
    <mergeCell ref="Y1044:Z1044"/>
    <mergeCell ref="A1045:B1045"/>
    <mergeCell ref="C1045:D1045"/>
    <mergeCell ref="L1045:M1045"/>
    <mergeCell ref="N1045:O1045"/>
    <mergeCell ref="R1045:S1045"/>
    <mergeCell ref="Y1045:Z1045"/>
    <mergeCell ref="A1046:B1046"/>
    <mergeCell ref="C1046:D1046"/>
    <mergeCell ref="L1046:M1046"/>
    <mergeCell ref="N1046:O1046"/>
    <mergeCell ref="R1046:S1046"/>
    <mergeCell ref="Y1046:Z1046"/>
    <mergeCell ref="A1047:B1047"/>
    <mergeCell ref="C1047:D1047"/>
    <mergeCell ref="L1047:M1047"/>
    <mergeCell ref="N1047:O1047"/>
    <mergeCell ref="R1047:S1047"/>
    <mergeCell ref="Y1047:Z1047"/>
    <mergeCell ref="A1048:B1048"/>
    <mergeCell ref="C1048:D1048"/>
    <mergeCell ref="L1048:M1048"/>
    <mergeCell ref="N1048:O1048"/>
    <mergeCell ref="R1048:S1048"/>
    <mergeCell ref="Y1048:Z1048"/>
    <mergeCell ref="A1049:B1049"/>
    <mergeCell ref="C1049:D1049"/>
    <mergeCell ref="L1049:M1049"/>
    <mergeCell ref="N1049:O1049"/>
    <mergeCell ref="R1049:S1049"/>
    <mergeCell ref="Y1049:Z1049"/>
    <mergeCell ref="A1050:B1050"/>
    <mergeCell ref="C1050:D1050"/>
    <mergeCell ref="L1050:M1050"/>
    <mergeCell ref="N1050:O1050"/>
    <mergeCell ref="R1050:S1050"/>
    <mergeCell ref="Y1050:Z1050"/>
    <mergeCell ref="A1051:B1051"/>
    <mergeCell ref="C1051:D1051"/>
    <mergeCell ref="L1051:M1051"/>
    <mergeCell ref="N1051:O1051"/>
    <mergeCell ref="R1051:S1051"/>
    <mergeCell ref="Y1051:Z1051"/>
    <mergeCell ref="A1052:B1052"/>
    <mergeCell ref="C1052:D1052"/>
    <mergeCell ref="L1052:M1052"/>
    <mergeCell ref="N1052:O1052"/>
    <mergeCell ref="R1052:S1052"/>
    <mergeCell ref="Y1052:Z1052"/>
    <mergeCell ref="A1053:B1053"/>
    <mergeCell ref="C1053:D1053"/>
    <mergeCell ref="L1053:M1053"/>
    <mergeCell ref="N1053:O1053"/>
    <mergeCell ref="R1053:S1053"/>
    <mergeCell ref="Y1053:Z1053"/>
    <mergeCell ref="A1054:B1054"/>
    <mergeCell ref="C1054:D1054"/>
    <mergeCell ref="L1054:M1054"/>
    <mergeCell ref="N1054:O1054"/>
    <mergeCell ref="R1054:S1054"/>
    <mergeCell ref="Y1054:Z1054"/>
    <mergeCell ref="A1055:B1055"/>
    <mergeCell ref="C1055:D1055"/>
    <mergeCell ref="L1055:M1055"/>
    <mergeCell ref="N1055:O1055"/>
    <mergeCell ref="R1055:S1055"/>
    <mergeCell ref="Y1055:Z1055"/>
    <mergeCell ref="A1056:B1056"/>
    <mergeCell ref="C1056:D1056"/>
    <mergeCell ref="L1056:M1056"/>
    <mergeCell ref="N1056:O1056"/>
    <mergeCell ref="R1056:S1056"/>
    <mergeCell ref="Y1056:Z1056"/>
    <mergeCell ref="A1057:B1057"/>
    <mergeCell ref="C1057:D1057"/>
    <mergeCell ref="L1057:M1057"/>
    <mergeCell ref="N1057:O1057"/>
    <mergeCell ref="R1057:S1057"/>
    <mergeCell ref="Y1057:Z1057"/>
    <mergeCell ref="A1058:B1058"/>
    <mergeCell ref="C1058:D1058"/>
    <mergeCell ref="L1058:M1058"/>
    <mergeCell ref="N1058:O1058"/>
    <mergeCell ref="R1058:S1058"/>
    <mergeCell ref="Y1058:Z1058"/>
    <mergeCell ref="A1059:B1059"/>
    <mergeCell ref="C1059:D1059"/>
    <mergeCell ref="L1059:M1059"/>
    <mergeCell ref="N1059:O1059"/>
    <mergeCell ref="R1059:S1059"/>
    <mergeCell ref="Y1059:Z1059"/>
    <mergeCell ref="A1060:B1060"/>
    <mergeCell ref="C1060:D1060"/>
    <mergeCell ref="L1060:M1060"/>
    <mergeCell ref="N1060:O1060"/>
    <mergeCell ref="R1060:S1060"/>
    <mergeCell ref="Y1060:Z1060"/>
    <mergeCell ref="A1061:B1061"/>
    <mergeCell ref="C1061:D1061"/>
    <mergeCell ref="L1061:M1061"/>
    <mergeCell ref="N1061:O1061"/>
    <mergeCell ref="R1061:S1061"/>
    <mergeCell ref="Y1061:Z1061"/>
    <mergeCell ref="A1062:B1062"/>
    <mergeCell ref="C1062:D1062"/>
    <mergeCell ref="L1062:M1062"/>
    <mergeCell ref="N1062:O1062"/>
    <mergeCell ref="R1062:S1062"/>
    <mergeCell ref="Y1062:Z1062"/>
    <mergeCell ref="A1063:B1063"/>
    <mergeCell ref="C1063:D1063"/>
    <mergeCell ref="L1063:M1063"/>
    <mergeCell ref="N1063:O1063"/>
    <mergeCell ref="R1063:S1063"/>
    <mergeCell ref="Y1063:Z1063"/>
    <mergeCell ref="A1064:B1064"/>
    <mergeCell ref="C1064:D1064"/>
    <mergeCell ref="L1064:M1064"/>
    <mergeCell ref="N1064:O1064"/>
    <mergeCell ref="R1064:S1064"/>
    <mergeCell ref="Y1064:Z1064"/>
    <mergeCell ref="A1065:B1065"/>
    <mergeCell ref="C1065:D1065"/>
    <mergeCell ref="L1065:M1065"/>
    <mergeCell ref="N1065:O1065"/>
    <mergeCell ref="R1065:S1065"/>
    <mergeCell ref="Y1065:Z1065"/>
    <mergeCell ref="A1066:B1066"/>
    <mergeCell ref="C1066:D1066"/>
    <mergeCell ref="L1066:M1066"/>
    <mergeCell ref="N1066:O1066"/>
    <mergeCell ref="R1066:S1066"/>
    <mergeCell ref="Y1066:Z1066"/>
    <mergeCell ref="A1067:B1067"/>
    <mergeCell ref="C1067:D1067"/>
    <mergeCell ref="L1067:M1067"/>
    <mergeCell ref="N1067:O1067"/>
    <mergeCell ref="R1067:S1067"/>
    <mergeCell ref="Y1067:Z1067"/>
    <mergeCell ref="A1068:B1068"/>
    <mergeCell ref="C1068:D1068"/>
    <mergeCell ref="L1068:M1068"/>
    <mergeCell ref="N1068:O1068"/>
    <mergeCell ref="R1068:S1068"/>
    <mergeCell ref="Y1068:Z1068"/>
    <mergeCell ref="A1069:B1069"/>
    <mergeCell ref="C1069:D1069"/>
    <mergeCell ref="L1069:M1069"/>
    <mergeCell ref="N1069:O1069"/>
    <mergeCell ref="R1069:S1069"/>
    <mergeCell ref="Y1069:Z1069"/>
    <mergeCell ref="A1070:B1070"/>
    <mergeCell ref="C1070:D1070"/>
    <mergeCell ref="L1070:M1070"/>
    <mergeCell ref="N1070:O1070"/>
    <mergeCell ref="R1070:S1070"/>
    <mergeCell ref="Y1070:Z1070"/>
    <mergeCell ref="A1071:B1071"/>
    <mergeCell ref="C1071:D1071"/>
    <mergeCell ref="L1071:M1071"/>
    <mergeCell ref="N1071:O1071"/>
    <mergeCell ref="R1071:S1071"/>
    <mergeCell ref="Y1071:Z1071"/>
    <mergeCell ref="A1072:B1072"/>
    <mergeCell ref="C1072:D1072"/>
    <mergeCell ref="L1072:M1072"/>
    <mergeCell ref="N1072:O1072"/>
    <mergeCell ref="R1072:S1072"/>
    <mergeCell ref="Y1072:Z1072"/>
    <mergeCell ref="A1073:B1073"/>
    <mergeCell ref="C1073:D1073"/>
    <mergeCell ref="L1073:M1073"/>
    <mergeCell ref="N1073:O1073"/>
    <mergeCell ref="R1073:S1073"/>
    <mergeCell ref="Y1073:Z1073"/>
    <mergeCell ref="A1074:B1074"/>
    <mergeCell ref="C1074:D1074"/>
    <mergeCell ref="L1074:M1074"/>
    <mergeCell ref="N1074:O1074"/>
    <mergeCell ref="R1074:S1074"/>
    <mergeCell ref="Y1074:Z1074"/>
    <mergeCell ref="A1075:B1075"/>
    <mergeCell ref="C1075:D1075"/>
    <mergeCell ref="L1075:M1075"/>
    <mergeCell ref="N1075:O1075"/>
    <mergeCell ref="R1075:S1075"/>
    <mergeCell ref="Y1075:Z1075"/>
    <mergeCell ref="A1076:B1076"/>
    <mergeCell ref="C1076:D1076"/>
    <mergeCell ref="L1076:M1076"/>
    <mergeCell ref="N1076:O1076"/>
    <mergeCell ref="R1076:S1076"/>
    <mergeCell ref="Y1076:Z1076"/>
    <mergeCell ref="A1077:B1077"/>
    <mergeCell ref="C1077:D1077"/>
    <mergeCell ref="L1077:M1077"/>
    <mergeCell ref="N1077:O1077"/>
    <mergeCell ref="R1077:S1077"/>
    <mergeCell ref="Y1077:Z1077"/>
    <mergeCell ref="A1078:B1078"/>
    <mergeCell ref="C1078:D1078"/>
    <mergeCell ref="L1078:M1078"/>
    <mergeCell ref="N1078:O1078"/>
    <mergeCell ref="R1078:S1078"/>
    <mergeCell ref="Y1078:Z1078"/>
    <mergeCell ref="A1079:B1079"/>
    <mergeCell ref="C1079:D1079"/>
    <mergeCell ref="L1079:M1079"/>
    <mergeCell ref="N1079:O1079"/>
    <mergeCell ref="R1079:S1079"/>
    <mergeCell ref="Y1079:Z1079"/>
    <mergeCell ref="A1080:B1080"/>
    <mergeCell ref="C1080:D1080"/>
    <mergeCell ref="L1080:M1080"/>
    <mergeCell ref="N1080:O1080"/>
    <mergeCell ref="R1080:S1080"/>
    <mergeCell ref="Y1080:Z1080"/>
    <mergeCell ref="A1081:B1081"/>
    <mergeCell ref="C1081:D1081"/>
    <mergeCell ref="L1081:M1081"/>
    <mergeCell ref="N1081:O1081"/>
    <mergeCell ref="R1081:S1081"/>
    <mergeCell ref="Y1081:Z1081"/>
    <mergeCell ref="A1082:B1082"/>
    <mergeCell ref="C1082:D1082"/>
    <mergeCell ref="L1082:M1082"/>
    <mergeCell ref="N1082:O1082"/>
    <mergeCell ref="R1082:S1082"/>
    <mergeCell ref="Y1082:Z1082"/>
    <mergeCell ref="A1083:B1083"/>
    <mergeCell ref="C1083:D1083"/>
    <mergeCell ref="L1083:M1083"/>
    <mergeCell ref="N1083:O1083"/>
    <mergeCell ref="R1083:S1083"/>
    <mergeCell ref="Y1083:Z1083"/>
    <mergeCell ref="A1084:B1084"/>
    <mergeCell ref="C1084:D1084"/>
    <mergeCell ref="L1084:M1084"/>
    <mergeCell ref="N1084:O1084"/>
    <mergeCell ref="R1084:S1084"/>
    <mergeCell ref="Y1084:Z1084"/>
    <mergeCell ref="A1085:B1085"/>
    <mergeCell ref="C1085:D1085"/>
    <mergeCell ref="L1085:M1085"/>
    <mergeCell ref="N1085:O1085"/>
    <mergeCell ref="R1085:S1085"/>
    <mergeCell ref="Y1085:Z1085"/>
    <mergeCell ref="A1086:B1086"/>
    <mergeCell ref="C1086:D1086"/>
    <mergeCell ref="L1086:M1086"/>
    <mergeCell ref="N1086:O1086"/>
    <mergeCell ref="R1086:S1086"/>
    <mergeCell ref="Y1086:Z1086"/>
    <mergeCell ref="A1087:B1087"/>
    <mergeCell ref="C1087:D1087"/>
    <mergeCell ref="L1087:M1087"/>
    <mergeCell ref="N1087:O1087"/>
    <mergeCell ref="R1087:S1087"/>
    <mergeCell ref="Y1087:Z1087"/>
    <mergeCell ref="A1088:B1088"/>
    <mergeCell ref="C1088:D1088"/>
    <mergeCell ref="L1088:M1088"/>
    <mergeCell ref="N1088:O1088"/>
    <mergeCell ref="R1088:S1088"/>
    <mergeCell ref="Y1088:Z1088"/>
    <mergeCell ref="A1089:B1089"/>
    <mergeCell ref="C1089:D1089"/>
    <mergeCell ref="L1089:M1089"/>
    <mergeCell ref="N1089:O1089"/>
    <mergeCell ref="R1089:S1089"/>
    <mergeCell ref="Y1089:Z1089"/>
    <mergeCell ref="A1090:B1090"/>
    <mergeCell ref="C1090:D1090"/>
    <mergeCell ref="L1090:M1090"/>
    <mergeCell ref="N1090:O1090"/>
    <mergeCell ref="R1090:S1090"/>
    <mergeCell ref="Y1090:Z1090"/>
    <mergeCell ref="A1091:B1091"/>
    <mergeCell ref="C1091:D1091"/>
    <mergeCell ref="L1091:M1091"/>
    <mergeCell ref="N1091:O1091"/>
    <mergeCell ref="R1091:S1091"/>
    <mergeCell ref="Y1091:Z1091"/>
    <mergeCell ref="A1092:B1092"/>
    <mergeCell ref="C1092:D1092"/>
    <mergeCell ref="L1092:M1092"/>
    <mergeCell ref="N1092:O1092"/>
    <mergeCell ref="R1092:S1092"/>
    <mergeCell ref="Y1092:Z1092"/>
    <mergeCell ref="A1093:B1093"/>
    <mergeCell ref="C1093:D1093"/>
    <mergeCell ref="L1093:M1093"/>
    <mergeCell ref="N1093:O1093"/>
    <mergeCell ref="R1093:S1093"/>
    <mergeCell ref="Y1093:Z1093"/>
    <mergeCell ref="A1094:B1094"/>
    <mergeCell ref="C1094:D1094"/>
    <mergeCell ref="L1094:M1094"/>
    <mergeCell ref="N1094:O1094"/>
    <mergeCell ref="R1094:S1094"/>
    <mergeCell ref="Y1094:Z1094"/>
    <mergeCell ref="A1095:B1095"/>
    <mergeCell ref="C1095:D1095"/>
    <mergeCell ref="L1095:M1095"/>
    <mergeCell ref="N1095:O1095"/>
    <mergeCell ref="R1095:S1095"/>
    <mergeCell ref="Y1095:Z1095"/>
    <mergeCell ref="A1096:B1096"/>
    <mergeCell ref="C1096:D1096"/>
    <mergeCell ref="L1096:M1096"/>
    <mergeCell ref="N1096:O1096"/>
    <mergeCell ref="R1096:S1096"/>
    <mergeCell ref="Y1096:Z1096"/>
    <mergeCell ref="A1097:B1097"/>
    <mergeCell ref="C1097:D1097"/>
    <mergeCell ref="L1097:M1097"/>
    <mergeCell ref="N1097:O1097"/>
    <mergeCell ref="R1097:S1097"/>
    <mergeCell ref="Y1097:Z1097"/>
    <mergeCell ref="A1098:B1098"/>
    <mergeCell ref="C1098:D1098"/>
    <mergeCell ref="L1098:M1098"/>
    <mergeCell ref="N1098:O1098"/>
    <mergeCell ref="R1098:S1098"/>
    <mergeCell ref="Y1098:Z1098"/>
    <mergeCell ref="A1099:B1099"/>
    <mergeCell ref="C1099:D1099"/>
    <mergeCell ref="L1099:M1099"/>
    <mergeCell ref="N1099:O1099"/>
    <mergeCell ref="R1099:S1099"/>
    <mergeCell ref="Y1099:Z1099"/>
    <mergeCell ref="A1100:B1100"/>
    <mergeCell ref="C1100:D1100"/>
    <mergeCell ref="L1100:M1100"/>
    <mergeCell ref="N1100:O1100"/>
    <mergeCell ref="R1100:S1100"/>
    <mergeCell ref="Y1100:Z1100"/>
    <mergeCell ref="A1101:B1101"/>
    <mergeCell ref="C1101:D1101"/>
    <mergeCell ref="L1101:M1101"/>
    <mergeCell ref="N1101:O1101"/>
    <mergeCell ref="R1101:S1101"/>
    <mergeCell ref="Y1101:Z1101"/>
    <mergeCell ref="A1102:B1102"/>
    <mergeCell ref="C1102:D1102"/>
    <mergeCell ref="L1102:M1102"/>
    <mergeCell ref="N1102:O1102"/>
    <mergeCell ref="R1102:S1102"/>
    <mergeCell ref="Y1102:Z1102"/>
    <mergeCell ref="A1103:B1103"/>
    <mergeCell ref="C1103:D1103"/>
    <mergeCell ref="L1103:M1103"/>
    <mergeCell ref="N1103:O1103"/>
    <mergeCell ref="R1103:S1103"/>
    <mergeCell ref="Y1103:Z1103"/>
    <mergeCell ref="A1104:B1104"/>
    <mergeCell ref="C1104:D1104"/>
    <mergeCell ref="L1104:M1104"/>
    <mergeCell ref="N1104:O1104"/>
    <mergeCell ref="R1104:S1104"/>
    <mergeCell ref="Y1104:Z1104"/>
    <mergeCell ref="A1105:B1105"/>
    <mergeCell ref="C1105:D1105"/>
    <mergeCell ref="L1105:M1105"/>
    <mergeCell ref="N1105:O1105"/>
    <mergeCell ref="R1105:S1105"/>
    <mergeCell ref="Y1105:Z1105"/>
    <mergeCell ref="A1106:B1106"/>
    <mergeCell ref="C1106:D1106"/>
    <mergeCell ref="L1106:M1106"/>
    <mergeCell ref="N1106:O1106"/>
    <mergeCell ref="R1106:S1106"/>
    <mergeCell ref="Y1106:Z1106"/>
    <mergeCell ref="A1107:B1107"/>
    <mergeCell ref="C1107:D1107"/>
    <mergeCell ref="L1107:M1107"/>
    <mergeCell ref="N1107:O1107"/>
    <mergeCell ref="R1107:S1107"/>
    <mergeCell ref="Y1107:Z1107"/>
    <mergeCell ref="A1108:B1108"/>
    <mergeCell ref="C1108:D1108"/>
    <mergeCell ref="L1108:M1108"/>
    <mergeCell ref="N1108:O1108"/>
    <mergeCell ref="R1108:S1108"/>
    <mergeCell ref="Y1108:Z1108"/>
    <mergeCell ref="A1109:B1109"/>
    <mergeCell ref="C1109:D1109"/>
    <mergeCell ref="L1109:M1109"/>
    <mergeCell ref="N1109:O1109"/>
    <mergeCell ref="R1109:S1109"/>
    <mergeCell ref="Y1109:Z1109"/>
    <mergeCell ref="A1110:B1110"/>
    <mergeCell ref="C1110:D1110"/>
    <mergeCell ref="L1110:M1110"/>
    <mergeCell ref="N1110:O1110"/>
    <mergeCell ref="R1110:S1110"/>
    <mergeCell ref="Y1110:Z1110"/>
    <mergeCell ref="A1111:B1111"/>
    <mergeCell ref="C1111:D1111"/>
    <mergeCell ref="L1111:M1111"/>
    <mergeCell ref="N1111:O1111"/>
    <mergeCell ref="R1111:S1111"/>
    <mergeCell ref="Y1111:Z1111"/>
    <mergeCell ref="A1112:B1112"/>
    <mergeCell ref="C1112:D1112"/>
    <mergeCell ref="L1112:M1112"/>
    <mergeCell ref="N1112:O1112"/>
    <mergeCell ref="R1112:S1112"/>
    <mergeCell ref="Y1112:Z1112"/>
    <mergeCell ref="A1113:B1113"/>
    <mergeCell ref="C1113:D1113"/>
    <mergeCell ref="L1113:M1113"/>
    <mergeCell ref="N1113:O1113"/>
    <mergeCell ref="R1113:S1113"/>
    <mergeCell ref="Y1113:Z1113"/>
    <mergeCell ref="A1114:B1114"/>
    <mergeCell ref="C1114:D1114"/>
    <mergeCell ref="L1114:M1114"/>
    <mergeCell ref="N1114:O1114"/>
    <mergeCell ref="R1114:S1114"/>
    <mergeCell ref="Y1114:Z1114"/>
    <mergeCell ref="A1115:B1115"/>
    <mergeCell ref="C1115:D1115"/>
    <mergeCell ref="L1115:M1115"/>
    <mergeCell ref="N1115:O1115"/>
    <mergeCell ref="R1115:S1115"/>
    <mergeCell ref="Y1115:Z1115"/>
    <mergeCell ref="A1116:B1116"/>
    <mergeCell ref="C1116:D1116"/>
    <mergeCell ref="L1116:M1116"/>
    <mergeCell ref="N1116:O1116"/>
    <mergeCell ref="R1116:S1116"/>
    <mergeCell ref="Y1116:Z1116"/>
    <mergeCell ref="A1117:B1117"/>
    <mergeCell ref="C1117:D1117"/>
    <mergeCell ref="L1117:M1117"/>
    <mergeCell ref="N1117:O1117"/>
    <mergeCell ref="R1117:S1117"/>
    <mergeCell ref="Y1117:Z1117"/>
    <mergeCell ref="A1118:B1118"/>
    <mergeCell ref="C1118:D1118"/>
    <mergeCell ref="L1118:M1118"/>
    <mergeCell ref="N1118:O1118"/>
    <mergeCell ref="R1118:S1118"/>
    <mergeCell ref="Y1118:Z1118"/>
    <mergeCell ref="A1119:B1119"/>
    <mergeCell ref="C1119:D1119"/>
    <mergeCell ref="L1119:M1119"/>
    <mergeCell ref="N1119:O1119"/>
    <mergeCell ref="R1119:S1119"/>
    <mergeCell ref="Y1119:Z1119"/>
    <mergeCell ref="A1120:B1120"/>
    <mergeCell ref="C1120:D1120"/>
    <mergeCell ref="L1120:M1120"/>
    <mergeCell ref="N1120:O1120"/>
    <mergeCell ref="R1120:S1120"/>
    <mergeCell ref="Y1120:Z1120"/>
    <mergeCell ref="A1121:B1121"/>
    <mergeCell ref="C1121:D1121"/>
    <mergeCell ref="L1121:M1121"/>
    <mergeCell ref="N1121:O1121"/>
    <mergeCell ref="R1121:S1121"/>
    <mergeCell ref="Y1121:Z1121"/>
    <mergeCell ref="A1122:B1122"/>
    <mergeCell ref="C1122:D1122"/>
    <mergeCell ref="L1122:M1122"/>
    <mergeCell ref="N1122:O1122"/>
    <mergeCell ref="R1122:S1122"/>
    <mergeCell ref="Y1122:Z1122"/>
    <mergeCell ref="A1123:B1123"/>
    <mergeCell ref="C1123:D1123"/>
    <mergeCell ref="L1123:M1123"/>
    <mergeCell ref="N1123:O1123"/>
    <mergeCell ref="R1123:S1123"/>
    <mergeCell ref="Y1123:Z1123"/>
    <mergeCell ref="A1124:B1124"/>
    <mergeCell ref="C1124:D1124"/>
    <mergeCell ref="L1124:M1124"/>
    <mergeCell ref="N1124:O1124"/>
    <mergeCell ref="R1124:S1124"/>
    <mergeCell ref="Y1124:Z1124"/>
    <mergeCell ref="A1125:B1125"/>
    <mergeCell ref="C1125:D1125"/>
    <mergeCell ref="L1125:M1125"/>
    <mergeCell ref="N1125:O1125"/>
    <mergeCell ref="R1125:S1125"/>
    <mergeCell ref="Y1125:Z1125"/>
    <mergeCell ref="A1126:B1126"/>
    <mergeCell ref="C1126:D1126"/>
    <mergeCell ref="L1126:M1126"/>
    <mergeCell ref="N1126:O1126"/>
    <mergeCell ref="R1126:S1126"/>
    <mergeCell ref="Y1126:Z1126"/>
    <mergeCell ref="A1127:B1127"/>
    <mergeCell ref="C1127:D1127"/>
    <mergeCell ref="L1127:M1127"/>
    <mergeCell ref="N1127:O1127"/>
    <mergeCell ref="R1127:S1127"/>
    <mergeCell ref="Y1127:Z1127"/>
    <mergeCell ref="A1128:B1128"/>
    <mergeCell ref="C1128:D1128"/>
    <mergeCell ref="L1128:M1128"/>
    <mergeCell ref="N1128:O1128"/>
    <mergeCell ref="R1128:S1128"/>
    <mergeCell ref="Y1128:Z1128"/>
    <mergeCell ref="A1129:B1129"/>
    <mergeCell ref="C1129:D1129"/>
    <mergeCell ref="L1129:M1129"/>
    <mergeCell ref="N1129:O1129"/>
    <mergeCell ref="R1129:S1129"/>
    <mergeCell ref="Y1129:Z1129"/>
    <mergeCell ref="A1130:B1130"/>
    <mergeCell ref="C1130:D1130"/>
    <mergeCell ref="L1130:M1130"/>
    <mergeCell ref="N1130:O1130"/>
    <mergeCell ref="R1130:S1130"/>
    <mergeCell ref="Y1130:Z1130"/>
    <mergeCell ref="A1131:B1131"/>
    <mergeCell ref="C1131:D1131"/>
    <mergeCell ref="L1131:M1131"/>
    <mergeCell ref="N1131:O1131"/>
    <mergeCell ref="R1131:S1131"/>
    <mergeCell ref="Y1131:Z1131"/>
    <mergeCell ref="A1132:B1132"/>
    <mergeCell ref="C1132:D1132"/>
    <mergeCell ref="L1132:M1132"/>
    <mergeCell ref="N1132:O1132"/>
    <mergeCell ref="R1132:S1132"/>
    <mergeCell ref="Y1132:Z1132"/>
    <mergeCell ref="A1133:B1133"/>
    <mergeCell ref="C1133:D1133"/>
    <mergeCell ref="L1133:M1133"/>
    <mergeCell ref="N1133:O1133"/>
    <mergeCell ref="R1133:S1133"/>
    <mergeCell ref="Y1133:Z1133"/>
    <mergeCell ref="A1134:B1134"/>
    <mergeCell ref="C1134:D1134"/>
    <mergeCell ref="L1134:M1134"/>
    <mergeCell ref="N1134:O1134"/>
    <mergeCell ref="R1134:S1134"/>
    <mergeCell ref="Y1134:Z1134"/>
    <mergeCell ref="A1135:B1135"/>
    <mergeCell ref="C1135:D1135"/>
    <mergeCell ref="L1135:M1135"/>
    <mergeCell ref="N1135:O1135"/>
    <mergeCell ref="R1135:S1135"/>
    <mergeCell ref="Y1135:Z1135"/>
    <mergeCell ref="A1136:B1136"/>
    <mergeCell ref="C1136:D1136"/>
    <mergeCell ref="L1136:M1136"/>
    <mergeCell ref="N1136:O1136"/>
    <mergeCell ref="R1136:S1136"/>
    <mergeCell ref="Y1136:Z1136"/>
    <mergeCell ref="A1137:B1137"/>
    <mergeCell ref="C1137:D1137"/>
    <mergeCell ref="L1137:M1137"/>
    <mergeCell ref="N1137:O1137"/>
    <mergeCell ref="R1137:S1137"/>
    <mergeCell ref="Y1137:Z1137"/>
    <mergeCell ref="A1138:B1138"/>
    <mergeCell ref="C1138:D1138"/>
    <mergeCell ref="L1138:M1138"/>
    <mergeCell ref="N1138:O1138"/>
    <mergeCell ref="R1138:S1138"/>
    <mergeCell ref="Y1138:Z1138"/>
    <mergeCell ref="A1139:B1139"/>
    <mergeCell ref="C1139:D1139"/>
    <mergeCell ref="L1139:M1139"/>
    <mergeCell ref="N1139:O1139"/>
    <mergeCell ref="R1139:S1139"/>
    <mergeCell ref="Y1139:Z1139"/>
    <mergeCell ref="A1140:B1140"/>
    <mergeCell ref="C1140:D1140"/>
    <mergeCell ref="L1140:M1140"/>
    <mergeCell ref="N1140:O1140"/>
    <mergeCell ref="R1140:S1140"/>
    <mergeCell ref="Y1140:Z1140"/>
    <mergeCell ref="A1141:B1141"/>
    <mergeCell ref="C1141:D1141"/>
    <mergeCell ref="L1141:M1141"/>
    <mergeCell ref="N1141:O1141"/>
    <mergeCell ref="R1141:S1141"/>
    <mergeCell ref="Y1141:Z1141"/>
    <mergeCell ref="A1142:B1142"/>
    <mergeCell ref="C1142:D1142"/>
    <mergeCell ref="L1142:M1142"/>
    <mergeCell ref="N1142:O1142"/>
    <mergeCell ref="R1142:S1142"/>
    <mergeCell ref="Y1142:Z1142"/>
    <mergeCell ref="A1143:B1143"/>
    <mergeCell ref="C1143:D1143"/>
    <mergeCell ref="L1143:M1143"/>
    <mergeCell ref="N1143:O1143"/>
    <mergeCell ref="R1143:S1143"/>
    <mergeCell ref="Y1143:Z1143"/>
    <mergeCell ref="A1144:B1144"/>
    <mergeCell ref="C1144:D1144"/>
    <mergeCell ref="L1144:M1144"/>
    <mergeCell ref="N1144:O1144"/>
    <mergeCell ref="R1144:S1144"/>
    <mergeCell ref="Y1144:Z1144"/>
    <mergeCell ref="A1145:B1145"/>
    <mergeCell ref="C1145:D1145"/>
    <mergeCell ref="L1145:M1145"/>
    <mergeCell ref="N1145:O1145"/>
    <mergeCell ref="R1145:S1145"/>
    <mergeCell ref="Y1145:Z1145"/>
    <mergeCell ref="A1146:B1146"/>
    <mergeCell ref="C1146:D1146"/>
    <mergeCell ref="L1146:M1146"/>
    <mergeCell ref="N1146:O1146"/>
    <mergeCell ref="R1146:S1146"/>
    <mergeCell ref="Y1146:Z1146"/>
    <mergeCell ref="A1147:B1147"/>
    <mergeCell ref="C1147:D1147"/>
    <mergeCell ref="L1147:M1147"/>
    <mergeCell ref="N1147:O1147"/>
    <mergeCell ref="R1147:S1147"/>
    <mergeCell ref="Y1147:Z1147"/>
    <mergeCell ref="A1148:B1148"/>
    <mergeCell ref="C1148:D1148"/>
    <mergeCell ref="L1148:M1148"/>
    <mergeCell ref="N1148:O1148"/>
    <mergeCell ref="R1148:S1148"/>
    <mergeCell ref="Y1148:Z1148"/>
    <mergeCell ref="A1149:B1149"/>
    <mergeCell ref="C1149:D1149"/>
    <mergeCell ref="L1149:M1149"/>
    <mergeCell ref="N1149:O1149"/>
    <mergeCell ref="R1149:S1149"/>
    <mergeCell ref="Y1149:Z1149"/>
    <mergeCell ref="A1150:B1150"/>
    <mergeCell ref="C1150:D1150"/>
    <mergeCell ref="L1150:M1150"/>
    <mergeCell ref="N1150:O1150"/>
    <mergeCell ref="R1150:S1150"/>
    <mergeCell ref="Y1150:Z1150"/>
    <mergeCell ref="A1151:B1151"/>
    <mergeCell ref="C1151:D1151"/>
    <mergeCell ref="L1151:M1151"/>
    <mergeCell ref="N1151:O1151"/>
    <mergeCell ref="R1151:S1151"/>
    <mergeCell ref="Y1151:Z1151"/>
    <mergeCell ref="A1152:B1152"/>
    <mergeCell ref="C1152:D1152"/>
    <mergeCell ref="L1152:M1152"/>
    <mergeCell ref="N1152:O1152"/>
    <mergeCell ref="R1152:S1152"/>
    <mergeCell ref="Y1152:Z1152"/>
    <mergeCell ref="A1153:B1153"/>
    <mergeCell ref="C1153:D1153"/>
    <mergeCell ref="L1153:M1153"/>
    <mergeCell ref="N1153:O1153"/>
    <mergeCell ref="R1153:S1153"/>
    <mergeCell ref="Y1153:Z1153"/>
    <mergeCell ref="A1154:B1154"/>
    <mergeCell ref="C1154:D1154"/>
    <mergeCell ref="L1154:M1154"/>
    <mergeCell ref="N1154:O1154"/>
    <mergeCell ref="R1154:S1154"/>
    <mergeCell ref="Y1154:Z1154"/>
    <mergeCell ref="A1155:B1155"/>
    <mergeCell ref="C1155:D1155"/>
    <mergeCell ref="L1155:M1155"/>
    <mergeCell ref="N1155:O1155"/>
    <mergeCell ref="R1155:S1155"/>
    <mergeCell ref="Y1155:Z1155"/>
    <mergeCell ref="A1156:B1156"/>
    <mergeCell ref="C1156:D1156"/>
    <mergeCell ref="L1156:M1156"/>
    <mergeCell ref="N1156:O1156"/>
    <mergeCell ref="R1156:S1156"/>
    <mergeCell ref="Y1156:Z1156"/>
    <mergeCell ref="A1157:B1157"/>
    <mergeCell ref="C1157:D1157"/>
    <mergeCell ref="L1157:M1157"/>
    <mergeCell ref="N1157:O1157"/>
    <mergeCell ref="R1157:S1157"/>
    <mergeCell ref="Y1157:Z1157"/>
    <mergeCell ref="A1158:B1158"/>
    <mergeCell ref="C1158:D1158"/>
    <mergeCell ref="L1158:M1158"/>
    <mergeCell ref="N1158:O1158"/>
    <mergeCell ref="R1158:S1158"/>
    <mergeCell ref="Y1158:Z1158"/>
    <mergeCell ref="A1159:B1159"/>
    <mergeCell ref="C1159:D1159"/>
    <mergeCell ref="L1159:M1159"/>
    <mergeCell ref="N1159:O1159"/>
    <mergeCell ref="R1159:S1159"/>
    <mergeCell ref="Y1159:Z1159"/>
    <mergeCell ref="A1160:B1160"/>
    <mergeCell ref="C1160:D1160"/>
    <mergeCell ref="L1160:M1160"/>
    <mergeCell ref="N1160:O1160"/>
    <mergeCell ref="R1160:S1160"/>
    <mergeCell ref="Y1160:Z1160"/>
    <mergeCell ref="A1161:B1161"/>
    <mergeCell ref="C1161:D1161"/>
    <mergeCell ref="L1161:M1161"/>
    <mergeCell ref="N1161:O1161"/>
    <mergeCell ref="R1161:S1161"/>
    <mergeCell ref="Y1161:Z1161"/>
    <mergeCell ref="A1162:B1162"/>
    <mergeCell ref="C1162:D1162"/>
    <mergeCell ref="L1162:M1162"/>
    <mergeCell ref="N1162:O1162"/>
    <mergeCell ref="R1162:S1162"/>
    <mergeCell ref="Y1162:Z1162"/>
    <mergeCell ref="A1163:B1163"/>
    <mergeCell ref="C1163:D1163"/>
    <mergeCell ref="L1163:M1163"/>
    <mergeCell ref="N1163:O1163"/>
    <mergeCell ref="R1163:S1163"/>
    <mergeCell ref="Y1163:Z1163"/>
    <mergeCell ref="A1164:B1164"/>
    <mergeCell ref="C1164:D1164"/>
    <mergeCell ref="L1164:M1164"/>
    <mergeCell ref="N1164:O1164"/>
    <mergeCell ref="R1164:S1164"/>
    <mergeCell ref="Y1164:Z1164"/>
    <mergeCell ref="A1165:B1165"/>
    <mergeCell ref="C1165:D1165"/>
    <mergeCell ref="L1165:M1165"/>
    <mergeCell ref="N1165:O1165"/>
    <mergeCell ref="R1165:S1165"/>
    <mergeCell ref="Y1165:Z1165"/>
    <mergeCell ref="A1166:B1166"/>
    <mergeCell ref="C1166:D1166"/>
    <mergeCell ref="L1166:M1166"/>
    <mergeCell ref="N1166:O1166"/>
    <mergeCell ref="R1166:S1166"/>
    <mergeCell ref="Y1166:Z1166"/>
    <mergeCell ref="A1167:B1167"/>
    <mergeCell ref="C1167:D1167"/>
    <mergeCell ref="L1167:M1167"/>
    <mergeCell ref="N1167:O1167"/>
    <mergeCell ref="R1167:S1167"/>
    <mergeCell ref="Y1167:Z1167"/>
    <mergeCell ref="A1168:B1168"/>
    <mergeCell ref="C1168:D1168"/>
    <mergeCell ref="L1168:M1168"/>
    <mergeCell ref="N1168:O1168"/>
    <mergeCell ref="R1168:S1168"/>
    <mergeCell ref="Y1168:Z1168"/>
    <mergeCell ref="A1169:B1169"/>
    <mergeCell ref="C1169:D1169"/>
    <mergeCell ref="L1169:M1169"/>
    <mergeCell ref="N1169:O1169"/>
    <mergeCell ref="R1169:S1169"/>
    <mergeCell ref="Y1169:Z1169"/>
    <mergeCell ref="A1170:B1170"/>
    <mergeCell ref="C1170:D1170"/>
    <mergeCell ref="L1170:M1170"/>
    <mergeCell ref="N1170:O1170"/>
    <mergeCell ref="R1170:S1170"/>
    <mergeCell ref="Y1170:Z1170"/>
    <mergeCell ref="A1171:B1171"/>
    <mergeCell ref="C1171:D1171"/>
    <mergeCell ref="L1171:M1171"/>
    <mergeCell ref="N1171:O1171"/>
    <mergeCell ref="R1171:S1171"/>
    <mergeCell ref="Y1171:Z1171"/>
    <mergeCell ref="A1172:B1172"/>
    <mergeCell ref="C1172:D1172"/>
    <mergeCell ref="L1172:M1172"/>
    <mergeCell ref="N1172:O1172"/>
    <mergeCell ref="R1172:S1172"/>
    <mergeCell ref="Y1172:Z1172"/>
    <mergeCell ref="A1173:B1173"/>
    <mergeCell ref="C1173:D1173"/>
    <mergeCell ref="L1173:M1173"/>
    <mergeCell ref="N1173:O1173"/>
    <mergeCell ref="R1173:S1173"/>
    <mergeCell ref="Y1173:Z1173"/>
    <mergeCell ref="A1174:B1174"/>
    <mergeCell ref="C1174:D1174"/>
    <mergeCell ref="L1174:M1174"/>
    <mergeCell ref="N1174:O1174"/>
    <mergeCell ref="R1174:S1174"/>
    <mergeCell ref="Y1174:Z1174"/>
    <mergeCell ref="A1175:B1175"/>
    <mergeCell ref="C1175:D1175"/>
    <mergeCell ref="L1175:M1175"/>
    <mergeCell ref="N1175:O1175"/>
    <mergeCell ref="R1175:S1175"/>
    <mergeCell ref="Y1175:Z1175"/>
    <mergeCell ref="A1176:B1176"/>
    <mergeCell ref="C1176:D1176"/>
    <mergeCell ref="L1176:M1176"/>
    <mergeCell ref="N1176:O1176"/>
    <mergeCell ref="R1176:S1176"/>
    <mergeCell ref="Y1176:Z1176"/>
    <mergeCell ref="A1177:B1177"/>
    <mergeCell ref="C1177:D1177"/>
    <mergeCell ref="L1177:M1177"/>
    <mergeCell ref="N1177:O1177"/>
    <mergeCell ref="R1177:S1177"/>
    <mergeCell ref="Y1177:Z1177"/>
    <mergeCell ref="A1178:B1178"/>
    <mergeCell ref="C1178:D1178"/>
    <mergeCell ref="L1178:M1178"/>
    <mergeCell ref="N1178:O1178"/>
    <mergeCell ref="R1178:S1178"/>
    <mergeCell ref="Y1178:Z1178"/>
    <mergeCell ref="A1179:B1179"/>
    <mergeCell ref="C1179:D1179"/>
    <mergeCell ref="L1179:M1179"/>
    <mergeCell ref="N1179:O1179"/>
    <mergeCell ref="R1179:S1179"/>
    <mergeCell ref="Y1179:Z1179"/>
    <mergeCell ref="A1180:B1180"/>
    <mergeCell ref="C1180:D1180"/>
    <mergeCell ref="L1180:M1180"/>
    <mergeCell ref="N1180:O1180"/>
    <mergeCell ref="R1180:S1180"/>
    <mergeCell ref="Y1180:Z1180"/>
    <mergeCell ref="H1185:K1185"/>
    <mergeCell ref="P1185:T1185"/>
    <mergeCell ref="B1187:AA1187"/>
    <mergeCell ref="A1181:E1181"/>
    <mergeCell ref="K1181:L1181"/>
    <mergeCell ref="M1181:N1181"/>
    <mergeCell ref="R1181:S1181"/>
    <mergeCell ref="X1181:Y1181"/>
    <mergeCell ref="H1184:K1184"/>
    <mergeCell ref="P1184:T1184"/>
  </mergeCells>
  <printOptions/>
  <pageMargins left="0.27165353298187256" right="0.25196850299835205" top="0.33070868253707886" bottom="0.20866142213344574" header="0.3" footer="0.3"/>
  <pageSetup errors="blank" horizontalDpi="600" verticalDpi="600" orientation="landscape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115" zoomScaleNormal="115" zoomScalePageLayoutView="0" workbookViewId="0" topLeftCell="A1">
      <pane ySplit="12" topLeftCell="A127" activePane="bottomLeft" state="frozen"/>
      <selection pane="topLeft" activeCell="A1" sqref="A1"/>
      <selection pane="bottomLeft" activeCell="E128" sqref="E128"/>
    </sheetView>
  </sheetViews>
  <sheetFormatPr defaultColWidth="9.140625" defaultRowHeight="15"/>
  <cols>
    <col min="1" max="1" width="1.1484375" style="0" customWidth="1"/>
    <col min="2" max="2" width="13.57421875" style="0" customWidth="1"/>
    <col min="3" max="3" width="2.140625" style="0" customWidth="1"/>
    <col min="4" max="4" width="3.00390625" style="0" customWidth="1"/>
    <col min="5" max="5" width="37.8515625" style="0" customWidth="1"/>
    <col min="6" max="6" width="18.7109375" style="0" customWidth="1"/>
    <col min="7" max="7" width="17.28125" style="0" customWidth="1"/>
    <col min="8" max="8" width="18.140625" style="0" customWidth="1"/>
    <col min="9" max="9" width="13.28125" style="0" customWidth="1"/>
    <col min="10" max="10" width="9.28125" style="0" customWidth="1"/>
    <col min="11" max="11" width="15.57421875" style="0" customWidth="1"/>
    <col min="12" max="12" width="14.140625" style="0" customWidth="1"/>
    <col min="13" max="13" width="10.421875" style="0" customWidth="1"/>
    <col min="14" max="14" width="11.140625" style="0" customWidth="1"/>
    <col min="15" max="15" width="9.421875" style="0" customWidth="1"/>
    <col min="16" max="16" width="5.7109375" style="0" customWidth="1"/>
    <col min="17" max="17" width="7.7109375" style="0" customWidth="1"/>
    <col min="18" max="18" width="9.421875" style="0" customWidth="1"/>
    <col min="19" max="19" width="9.28125" style="0" customWidth="1"/>
    <col min="20" max="20" width="9.421875" style="0" customWidth="1"/>
    <col min="21" max="21" width="17.00390625" style="0" customWidth="1"/>
    <col min="22" max="22" width="16.140625" style="0" customWidth="1"/>
    <col min="23" max="23" width="5.421875" style="0" customWidth="1"/>
    <col min="24" max="24" width="16.7109375" style="0" customWidth="1"/>
  </cols>
  <sheetData>
    <row r="1" spans="7:23" ht="12" customHeight="1">
      <c r="G1" s="82" t="s">
        <v>1856</v>
      </c>
      <c r="H1" s="82"/>
      <c r="I1" s="82"/>
      <c r="J1" s="82"/>
      <c r="K1" s="82"/>
      <c r="L1" s="82"/>
      <c r="M1" s="82"/>
      <c r="N1" s="82"/>
      <c r="O1" s="82"/>
      <c r="P1" s="82"/>
      <c r="Q1" s="82"/>
      <c r="S1" s="83" t="s">
        <v>1871</v>
      </c>
      <c r="T1" s="83"/>
      <c r="U1" s="83"/>
      <c r="V1" s="83"/>
      <c r="W1" s="83"/>
    </row>
    <row r="2" spans="7:23" ht="12" customHeight="1"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U2" s="83" t="s">
        <v>2</v>
      </c>
      <c r="V2" s="83"/>
      <c r="W2" s="83"/>
    </row>
    <row r="3" spans="7:17" ht="54" customHeight="1"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7:17" ht="0.75" customHeight="1"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7:8" ht="15.75" customHeight="1">
      <c r="G5" s="41"/>
      <c r="H5" s="38"/>
    </row>
    <row r="6" spans="1:8" ht="17.25" customHeight="1">
      <c r="A6" s="84" t="s">
        <v>3</v>
      </c>
      <c r="B6" s="84"/>
      <c r="C6" s="84"/>
      <c r="D6" s="85">
        <v>1</v>
      </c>
      <c r="E6" s="85"/>
      <c r="F6" s="85"/>
      <c r="G6" s="49"/>
      <c r="H6" s="50"/>
    </row>
    <row r="7" spans="1:8" ht="16.5" customHeight="1">
      <c r="A7" s="84" t="s">
        <v>4</v>
      </c>
      <c r="B7" s="84"/>
      <c r="C7" s="84"/>
      <c r="D7" s="85">
        <v>2020</v>
      </c>
      <c r="E7" s="85"/>
      <c r="F7" s="85"/>
      <c r="H7" s="35"/>
    </row>
    <row r="8" ht="10.5" customHeight="1"/>
    <row r="9" spans="1:22" ht="14.25" customHeight="1">
      <c r="A9" s="78"/>
      <c r="B9" s="78"/>
      <c r="C9" s="78"/>
      <c r="D9" s="78"/>
      <c r="E9" s="7"/>
      <c r="F9" s="79" t="s">
        <v>5</v>
      </c>
      <c r="G9" s="79"/>
      <c r="H9" s="79"/>
      <c r="I9" s="79"/>
      <c r="J9" s="79"/>
      <c r="K9" s="79"/>
      <c r="L9" s="10"/>
      <c r="M9" s="79" t="s">
        <v>6</v>
      </c>
      <c r="N9" s="79"/>
      <c r="O9" s="79"/>
      <c r="P9" s="7"/>
      <c r="Q9" s="10"/>
      <c r="R9" s="79" t="s">
        <v>7</v>
      </c>
      <c r="S9" s="79"/>
      <c r="T9" s="79"/>
      <c r="U9" s="7"/>
      <c r="V9" s="10"/>
    </row>
    <row r="10" spans="1:22" ht="14.25" customHeight="1">
      <c r="A10" s="80"/>
      <c r="B10" s="80"/>
      <c r="C10" s="80"/>
      <c r="D10" s="80"/>
      <c r="E10" s="9"/>
      <c r="F10" s="34"/>
      <c r="G10" s="76" t="s">
        <v>8</v>
      </c>
      <c r="H10" s="76"/>
      <c r="I10" s="76" t="s">
        <v>9</v>
      </c>
      <c r="J10" s="76"/>
      <c r="K10" s="9"/>
      <c r="L10" s="12"/>
      <c r="M10" s="12"/>
      <c r="N10" s="9"/>
      <c r="O10" s="9"/>
      <c r="P10" s="9"/>
      <c r="Q10" s="12"/>
      <c r="R10" s="9"/>
      <c r="S10" s="9"/>
      <c r="T10" s="9"/>
      <c r="U10" s="9"/>
      <c r="V10" s="12"/>
    </row>
    <row r="11" spans="1:256" s="31" customFormat="1" ht="22.5" customHeight="1">
      <c r="A11" s="95" t="s">
        <v>10</v>
      </c>
      <c r="B11" s="95"/>
      <c r="C11" s="95"/>
      <c r="D11" s="95"/>
      <c r="E11" s="52" t="s">
        <v>11</v>
      </c>
      <c r="F11" s="52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11" t="s">
        <v>18</v>
      </c>
      <c r="M11" s="11" t="s">
        <v>19</v>
      </c>
      <c r="N11" s="8" t="s">
        <v>20</v>
      </c>
      <c r="O11" s="8" t="s">
        <v>21</v>
      </c>
      <c r="P11" s="8" t="s">
        <v>22</v>
      </c>
      <c r="Q11" s="11" t="s">
        <v>23</v>
      </c>
      <c r="R11" s="8" t="s">
        <v>24</v>
      </c>
      <c r="S11" s="8" t="s">
        <v>25</v>
      </c>
      <c r="T11" s="8" t="s">
        <v>21</v>
      </c>
      <c r="U11" s="8" t="s">
        <v>26</v>
      </c>
      <c r="V11" s="32" t="s">
        <v>27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2" customHeight="1" hidden="1">
      <c r="A12" s="95">
        <v>1</v>
      </c>
      <c r="B12" s="95"/>
      <c r="C12" s="95"/>
      <c r="D12" s="95"/>
      <c r="E12" s="52">
        <v>2</v>
      </c>
      <c r="F12" s="52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11">
        <v>9</v>
      </c>
      <c r="M12" s="11">
        <v>10</v>
      </c>
      <c r="N12" s="8">
        <v>11</v>
      </c>
      <c r="O12" s="8">
        <v>12</v>
      </c>
      <c r="P12" s="8">
        <v>13</v>
      </c>
      <c r="Q12" s="11">
        <v>14</v>
      </c>
      <c r="R12" s="8">
        <v>15</v>
      </c>
      <c r="S12" s="8">
        <v>16</v>
      </c>
      <c r="T12" s="8">
        <v>17</v>
      </c>
      <c r="U12" s="8">
        <v>18</v>
      </c>
      <c r="V12" s="32">
        <v>19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21" customHeight="1">
      <c r="A13" s="91" t="s">
        <v>109</v>
      </c>
      <c r="B13" s="91"/>
      <c r="C13" s="91"/>
      <c r="D13" s="91"/>
      <c r="E13" s="53" t="s">
        <v>1706</v>
      </c>
      <c r="F13" s="54">
        <f>F14+F80+F85</f>
        <v>25534186020</v>
      </c>
      <c r="G13" s="39">
        <f>G14+G80+G85</f>
        <v>0</v>
      </c>
      <c r="H13" s="39">
        <f>H14+H80+H85</f>
        <v>0</v>
      </c>
      <c r="I13" s="39">
        <f>I14+I80+I85</f>
        <v>0</v>
      </c>
      <c r="J13" s="13">
        <v>0</v>
      </c>
      <c r="K13" s="47">
        <f aca="true" t="shared" si="0" ref="K13:K76">F13+G13-H13+I13-J13</f>
        <v>25534186020</v>
      </c>
      <c r="L13" s="13">
        <v>0</v>
      </c>
      <c r="M13" s="13">
        <v>0</v>
      </c>
      <c r="N13" s="13">
        <v>0</v>
      </c>
      <c r="O13" s="13">
        <f>M13+N13</f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f>K13-L13</f>
        <v>25534186020</v>
      </c>
      <c r="V13" s="28"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21" customHeight="1">
      <c r="A14" s="91" t="s">
        <v>111</v>
      </c>
      <c r="B14" s="91"/>
      <c r="C14" s="91"/>
      <c r="D14" s="91"/>
      <c r="E14" s="53" t="s">
        <v>31</v>
      </c>
      <c r="F14" s="54">
        <f>F15+F57+F78</f>
        <v>2061925532</v>
      </c>
      <c r="G14" s="39">
        <f>G15+G57+G78</f>
        <v>0</v>
      </c>
      <c r="H14" s="39">
        <f>H15+H57+H78</f>
        <v>0</v>
      </c>
      <c r="I14" s="39">
        <f>I15+I57+I78</f>
        <v>0</v>
      </c>
      <c r="J14" s="13">
        <v>0</v>
      </c>
      <c r="K14" s="47">
        <f t="shared" si="0"/>
        <v>2061925532</v>
      </c>
      <c r="L14" s="13">
        <v>0</v>
      </c>
      <c r="M14" s="13">
        <v>0</v>
      </c>
      <c r="N14" s="13">
        <v>0</v>
      </c>
      <c r="O14" s="47">
        <f aca="true" t="shared" si="1" ref="O14:O77">M14+N14</f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47">
        <f aca="true" t="shared" si="2" ref="U14:U77">K14-L14</f>
        <v>2061925532</v>
      </c>
      <c r="V14" s="28">
        <v>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21" customHeight="1">
      <c r="A15" s="91" t="s">
        <v>112</v>
      </c>
      <c r="B15" s="91"/>
      <c r="C15" s="91"/>
      <c r="D15" s="91"/>
      <c r="E15" s="53" t="s">
        <v>37</v>
      </c>
      <c r="F15" s="55">
        <f>F16+F39+F40</f>
        <v>1389375930</v>
      </c>
      <c r="G15" s="47">
        <f>G16+G39+G40</f>
        <v>0</v>
      </c>
      <c r="H15" s="47">
        <f>H16+H39+H40</f>
        <v>0</v>
      </c>
      <c r="I15" s="47">
        <f>I16+I39+I40</f>
        <v>0</v>
      </c>
      <c r="J15" s="47">
        <f>J16+J39+J40</f>
        <v>0</v>
      </c>
      <c r="K15" s="47">
        <f t="shared" si="0"/>
        <v>1389375930</v>
      </c>
      <c r="L15" s="30"/>
      <c r="M15" s="30"/>
      <c r="N15" s="30"/>
      <c r="O15" s="47">
        <f t="shared" si="1"/>
        <v>0</v>
      </c>
      <c r="P15" s="30"/>
      <c r="Q15" s="30"/>
      <c r="R15" s="30"/>
      <c r="S15" s="30"/>
      <c r="T15" s="30"/>
      <c r="U15" s="47">
        <f t="shared" si="2"/>
        <v>1389375930</v>
      </c>
      <c r="V15" s="28">
        <v>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21" customHeight="1">
      <c r="A16" s="91" t="s">
        <v>113</v>
      </c>
      <c r="B16" s="91"/>
      <c r="C16" s="91"/>
      <c r="D16" s="91"/>
      <c r="E16" s="53" t="s">
        <v>1707</v>
      </c>
      <c r="F16" s="55">
        <f>SUM(F17:F38)</f>
        <v>1127114036</v>
      </c>
      <c r="G16" s="47">
        <f>SUM(G17:G38)</f>
        <v>0</v>
      </c>
      <c r="H16" s="47">
        <f>SUM(H17:H38)</f>
        <v>0</v>
      </c>
      <c r="I16" s="47">
        <f>SUM(I17:I38)</f>
        <v>0</v>
      </c>
      <c r="J16" s="47">
        <f>SUM(J17:J38)</f>
        <v>0</v>
      </c>
      <c r="K16" s="47">
        <f t="shared" si="0"/>
        <v>1127114036</v>
      </c>
      <c r="L16" s="13">
        <v>0</v>
      </c>
      <c r="M16" s="13">
        <v>0</v>
      </c>
      <c r="N16" s="13">
        <v>0</v>
      </c>
      <c r="O16" s="47">
        <f t="shared" si="1"/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47">
        <f t="shared" si="2"/>
        <v>1127114036</v>
      </c>
      <c r="V16" s="28">
        <v>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25" s="31" customFormat="1" ht="21" customHeight="1">
      <c r="A17" s="86" t="s">
        <v>115</v>
      </c>
      <c r="B17" s="86"/>
      <c r="C17" s="88" t="s">
        <v>28</v>
      </c>
      <c r="D17" s="88"/>
      <c r="E17" s="56" t="s">
        <v>1708</v>
      </c>
      <c r="F17" s="55">
        <v>564372550</v>
      </c>
      <c r="G17" s="13">
        <v>0</v>
      </c>
      <c r="H17" s="13">
        <v>0</v>
      </c>
      <c r="I17" s="13">
        <v>0</v>
      </c>
      <c r="J17" s="13">
        <v>0</v>
      </c>
      <c r="K17" s="47">
        <f t="shared" si="0"/>
        <v>564372550</v>
      </c>
      <c r="L17" s="13">
        <v>0</v>
      </c>
      <c r="M17" s="13">
        <v>0</v>
      </c>
      <c r="N17" s="13">
        <v>0</v>
      </c>
      <c r="O17" s="47">
        <f t="shared" si="1"/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47">
        <f t="shared" si="2"/>
        <v>564372550</v>
      </c>
      <c r="V17" s="28"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</row>
    <row r="18" spans="1:225" s="31" customFormat="1" ht="15">
      <c r="A18" s="86" t="s">
        <v>1789</v>
      </c>
      <c r="B18" s="86"/>
      <c r="C18" s="88" t="s">
        <v>109</v>
      </c>
      <c r="D18" s="88"/>
      <c r="E18" s="56" t="s">
        <v>1708</v>
      </c>
      <c r="F18" s="55">
        <v>323086486</v>
      </c>
      <c r="G18" s="47">
        <v>0</v>
      </c>
      <c r="H18" s="47">
        <v>0</v>
      </c>
      <c r="I18" s="47">
        <v>0</v>
      </c>
      <c r="J18" s="47">
        <v>0</v>
      </c>
      <c r="K18" s="47">
        <f t="shared" si="0"/>
        <v>323086486</v>
      </c>
      <c r="L18" s="13">
        <v>0</v>
      </c>
      <c r="M18" s="13">
        <v>0</v>
      </c>
      <c r="N18" s="13">
        <v>0</v>
      </c>
      <c r="O18" s="47">
        <f t="shared" si="1"/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47">
        <f t="shared" si="2"/>
        <v>323086486</v>
      </c>
      <c r="V18" s="28">
        <v>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</row>
    <row r="19" spans="1:22" s="31" customFormat="1" ht="15">
      <c r="A19" s="86" t="s">
        <v>128</v>
      </c>
      <c r="B19" s="86"/>
      <c r="C19" s="88" t="s">
        <v>28</v>
      </c>
      <c r="D19" s="88"/>
      <c r="E19" s="56" t="s">
        <v>1709</v>
      </c>
      <c r="F19" s="55">
        <v>85550000</v>
      </c>
      <c r="G19" s="47">
        <v>0</v>
      </c>
      <c r="H19" s="47">
        <v>0</v>
      </c>
      <c r="I19" s="47">
        <v>0</v>
      </c>
      <c r="J19" s="47">
        <v>0</v>
      </c>
      <c r="K19" s="47">
        <f t="shared" si="0"/>
        <v>85550000</v>
      </c>
      <c r="L19" s="13">
        <v>0</v>
      </c>
      <c r="M19" s="13">
        <v>0</v>
      </c>
      <c r="N19" s="13">
        <v>0</v>
      </c>
      <c r="O19" s="47">
        <f t="shared" si="1"/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47">
        <f t="shared" si="2"/>
        <v>85550000</v>
      </c>
      <c r="V19" s="28">
        <v>0</v>
      </c>
    </row>
    <row r="20" spans="1:22" s="31" customFormat="1" ht="15">
      <c r="A20" s="86" t="s">
        <v>130</v>
      </c>
      <c r="B20" s="86"/>
      <c r="C20" s="88" t="s">
        <v>109</v>
      </c>
      <c r="D20" s="88"/>
      <c r="E20" s="56" t="s">
        <v>1709</v>
      </c>
      <c r="F20" s="55">
        <v>0</v>
      </c>
      <c r="G20" s="47">
        <v>0</v>
      </c>
      <c r="H20" s="47">
        <v>0</v>
      </c>
      <c r="I20" s="47">
        <v>0</v>
      </c>
      <c r="J20" s="47">
        <v>0</v>
      </c>
      <c r="K20" s="47">
        <f t="shared" si="0"/>
        <v>0</v>
      </c>
      <c r="L20" s="13">
        <v>0</v>
      </c>
      <c r="M20" s="13">
        <v>0</v>
      </c>
      <c r="N20" s="13">
        <v>0</v>
      </c>
      <c r="O20" s="47">
        <f t="shared" si="1"/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47">
        <f t="shared" si="2"/>
        <v>0</v>
      </c>
      <c r="V20" s="28">
        <v>0</v>
      </c>
    </row>
    <row r="21" spans="1:22" s="31" customFormat="1" ht="15">
      <c r="A21" s="86" t="s">
        <v>1790</v>
      </c>
      <c r="B21" s="86"/>
      <c r="C21" s="88" t="s">
        <v>28</v>
      </c>
      <c r="D21" s="88"/>
      <c r="E21" s="56" t="s">
        <v>1710</v>
      </c>
      <c r="F21" s="55">
        <v>25665000</v>
      </c>
      <c r="G21" s="47">
        <v>0</v>
      </c>
      <c r="H21" s="47">
        <v>0</v>
      </c>
      <c r="I21" s="47">
        <v>0</v>
      </c>
      <c r="J21" s="47">
        <v>0</v>
      </c>
      <c r="K21" s="47">
        <f t="shared" si="0"/>
        <v>25665000</v>
      </c>
      <c r="L21" s="13">
        <v>0</v>
      </c>
      <c r="M21" s="13">
        <v>0</v>
      </c>
      <c r="N21" s="13">
        <v>0</v>
      </c>
      <c r="O21" s="47">
        <f t="shared" si="1"/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47">
        <f t="shared" si="2"/>
        <v>25665000</v>
      </c>
      <c r="V21" s="28">
        <v>0</v>
      </c>
    </row>
    <row r="22" spans="1:22" s="31" customFormat="1" ht="15">
      <c r="A22" s="86" t="s">
        <v>1791</v>
      </c>
      <c r="B22" s="86"/>
      <c r="C22" s="88" t="s">
        <v>109</v>
      </c>
      <c r="D22" s="88"/>
      <c r="E22" s="56" t="s">
        <v>1710</v>
      </c>
      <c r="F22" s="55">
        <v>0</v>
      </c>
      <c r="G22" s="47">
        <v>0</v>
      </c>
      <c r="H22" s="47">
        <v>0</v>
      </c>
      <c r="I22" s="47">
        <v>0</v>
      </c>
      <c r="J22" s="47">
        <v>0</v>
      </c>
      <c r="K22" s="47">
        <f t="shared" si="0"/>
        <v>0</v>
      </c>
      <c r="L22" s="13">
        <v>0</v>
      </c>
      <c r="M22" s="13">
        <v>0</v>
      </c>
      <c r="N22" s="13">
        <v>0</v>
      </c>
      <c r="O22" s="47">
        <f t="shared" si="1"/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47">
        <f t="shared" si="2"/>
        <v>0</v>
      </c>
      <c r="V22" s="28">
        <v>0</v>
      </c>
    </row>
    <row r="23" spans="1:22" s="31" customFormat="1" ht="15">
      <c r="A23" s="86" t="s">
        <v>1792</v>
      </c>
      <c r="B23" s="86"/>
      <c r="C23" s="88" t="s">
        <v>28</v>
      </c>
      <c r="D23" s="88"/>
      <c r="E23" s="56" t="s">
        <v>1711</v>
      </c>
      <c r="F23" s="55">
        <v>0</v>
      </c>
      <c r="G23" s="47">
        <v>0</v>
      </c>
      <c r="H23" s="47">
        <v>0</v>
      </c>
      <c r="I23" s="47">
        <v>0</v>
      </c>
      <c r="J23" s="47">
        <v>0</v>
      </c>
      <c r="K23" s="47">
        <f t="shared" si="0"/>
        <v>0</v>
      </c>
      <c r="L23" s="13">
        <v>0</v>
      </c>
      <c r="M23" s="13">
        <v>0</v>
      </c>
      <c r="N23" s="13">
        <v>0</v>
      </c>
      <c r="O23" s="47">
        <f t="shared" si="1"/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47">
        <f t="shared" si="2"/>
        <v>0</v>
      </c>
      <c r="V23" s="28">
        <v>0</v>
      </c>
    </row>
    <row r="24" spans="1:22" s="31" customFormat="1" ht="15">
      <c r="A24" s="86" t="s">
        <v>1793</v>
      </c>
      <c r="B24" s="86"/>
      <c r="C24" s="88" t="s">
        <v>109</v>
      </c>
      <c r="D24" s="88"/>
      <c r="E24" s="56" t="s">
        <v>1711</v>
      </c>
      <c r="F24" s="55">
        <v>0</v>
      </c>
      <c r="G24" s="47">
        <v>0</v>
      </c>
      <c r="H24" s="47">
        <v>0</v>
      </c>
      <c r="I24" s="47">
        <v>0</v>
      </c>
      <c r="J24" s="47">
        <v>0</v>
      </c>
      <c r="K24" s="47">
        <f t="shared" si="0"/>
        <v>0</v>
      </c>
      <c r="L24" s="13">
        <v>0</v>
      </c>
      <c r="M24" s="13">
        <v>0</v>
      </c>
      <c r="N24" s="13">
        <v>0</v>
      </c>
      <c r="O24" s="47">
        <f t="shared" si="1"/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47">
        <f t="shared" si="2"/>
        <v>0</v>
      </c>
      <c r="V24" s="28">
        <v>0</v>
      </c>
    </row>
    <row r="25" spans="1:22" s="31" customFormat="1" ht="15">
      <c r="A25" s="86" t="s">
        <v>1794</v>
      </c>
      <c r="B25" s="86"/>
      <c r="C25" s="88" t="s">
        <v>28</v>
      </c>
      <c r="D25" s="88"/>
      <c r="E25" s="56" t="s">
        <v>1712</v>
      </c>
      <c r="F25" s="55">
        <v>0</v>
      </c>
      <c r="G25" s="47">
        <v>0</v>
      </c>
      <c r="H25" s="47">
        <v>0</v>
      </c>
      <c r="I25" s="47">
        <v>0</v>
      </c>
      <c r="J25" s="47">
        <v>0</v>
      </c>
      <c r="K25" s="47">
        <f t="shared" si="0"/>
        <v>0</v>
      </c>
      <c r="L25" s="13">
        <v>0</v>
      </c>
      <c r="M25" s="13">
        <v>0</v>
      </c>
      <c r="N25" s="13">
        <v>0</v>
      </c>
      <c r="O25" s="47">
        <f t="shared" si="1"/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47">
        <f t="shared" si="2"/>
        <v>0</v>
      </c>
      <c r="V25" s="28">
        <v>0</v>
      </c>
    </row>
    <row r="26" spans="1:22" s="31" customFormat="1" ht="15">
      <c r="A26" s="86" t="s">
        <v>1795</v>
      </c>
      <c r="B26" s="86"/>
      <c r="C26" s="88" t="s">
        <v>109</v>
      </c>
      <c r="D26" s="88"/>
      <c r="E26" s="56" t="s">
        <v>1712</v>
      </c>
      <c r="F26" s="55">
        <v>0</v>
      </c>
      <c r="G26" s="47">
        <v>0</v>
      </c>
      <c r="H26" s="47">
        <v>0</v>
      </c>
      <c r="I26" s="47">
        <v>0</v>
      </c>
      <c r="J26" s="47">
        <v>0</v>
      </c>
      <c r="K26" s="47">
        <f t="shared" si="0"/>
        <v>0</v>
      </c>
      <c r="L26" s="13">
        <v>0</v>
      </c>
      <c r="M26" s="13">
        <v>0</v>
      </c>
      <c r="N26" s="13">
        <v>0</v>
      </c>
      <c r="O26" s="47">
        <f t="shared" si="1"/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47">
        <f t="shared" si="2"/>
        <v>0</v>
      </c>
      <c r="V26" s="28">
        <v>0</v>
      </c>
    </row>
    <row r="27" spans="1:22" s="31" customFormat="1" ht="15">
      <c r="A27" s="86" t="s">
        <v>1796</v>
      </c>
      <c r="B27" s="86"/>
      <c r="C27" s="88" t="s">
        <v>28</v>
      </c>
      <c r="D27" s="88"/>
      <c r="E27" s="56" t="s">
        <v>1713</v>
      </c>
      <c r="F27" s="55">
        <v>0</v>
      </c>
      <c r="G27" s="47">
        <v>0</v>
      </c>
      <c r="H27" s="47">
        <v>0</v>
      </c>
      <c r="I27" s="47">
        <v>0</v>
      </c>
      <c r="J27" s="47">
        <v>0</v>
      </c>
      <c r="K27" s="47">
        <f t="shared" si="0"/>
        <v>0</v>
      </c>
      <c r="L27" s="13">
        <v>0</v>
      </c>
      <c r="M27" s="13">
        <v>0</v>
      </c>
      <c r="N27" s="13">
        <v>0</v>
      </c>
      <c r="O27" s="47">
        <f t="shared" si="1"/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47">
        <f t="shared" si="2"/>
        <v>0</v>
      </c>
      <c r="V27" s="28">
        <v>0</v>
      </c>
    </row>
    <row r="28" spans="1:22" s="31" customFormat="1" ht="15">
      <c r="A28" s="86" t="s">
        <v>1797</v>
      </c>
      <c r="B28" s="86"/>
      <c r="C28" s="88" t="s">
        <v>109</v>
      </c>
      <c r="D28" s="88"/>
      <c r="E28" s="56" t="s">
        <v>1713</v>
      </c>
      <c r="F28" s="55">
        <v>0</v>
      </c>
      <c r="G28" s="47">
        <v>0</v>
      </c>
      <c r="H28" s="47">
        <v>0</v>
      </c>
      <c r="I28" s="47">
        <v>0</v>
      </c>
      <c r="J28" s="47">
        <v>0</v>
      </c>
      <c r="K28" s="47">
        <f t="shared" si="0"/>
        <v>0</v>
      </c>
      <c r="L28" s="13">
        <v>0</v>
      </c>
      <c r="M28" s="13">
        <v>0</v>
      </c>
      <c r="N28" s="13">
        <v>0</v>
      </c>
      <c r="O28" s="47">
        <f t="shared" si="1"/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47">
        <f t="shared" si="2"/>
        <v>0</v>
      </c>
      <c r="V28" s="28">
        <v>0</v>
      </c>
    </row>
    <row r="29" spans="1:22" s="31" customFormat="1" ht="15">
      <c r="A29" s="86" t="s">
        <v>1798</v>
      </c>
      <c r="B29" s="86"/>
      <c r="C29" s="88" t="s">
        <v>28</v>
      </c>
      <c r="D29" s="88"/>
      <c r="E29" s="56" t="s">
        <v>1714</v>
      </c>
      <c r="F29" s="55">
        <v>42775000</v>
      </c>
      <c r="G29" s="47">
        <v>0</v>
      </c>
      <c r="H29" s="47">
        <v>0</v>
      </c>
      <c r="I29" s="47">
        <v>0</v>
      </c>
      <c r="J29" s="47">
        <v>0</v>
      </c>
      <c r="K29" s="47">
        <f t="shared" si="0"/>
        <v>42775000</v>
      </c>
      <c r="L29" s="13">
        <v>0</v>
      </c>
      <c r="M29" s="13">
        <v>0</v>
      </c>
      <c r="N29" s="13">
        <v>0</v>
      </c>
      <c r="O29" s="47">
        <f t="shared" si="1"/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47">
        <f t="shared" si="2"/>
        <v>42775000</v>
      </c>
      <c r="V29" s="28">
        <v>0</v>
      </c>
    </row>
    <row r="30" spans="1:22" s="31" customFormat="1" ht="15">
      <c r="A30" s="86" t="s">
        <v>1799</v>
      </c>
      <c r="B30" s="86"/>
      <c r="C30" s="88" t="s">
        <v>109</v>
      </c>
      <c r="D30" s="88"/>
      <c r="E30" s="56" t="s">
        <v>1714</v>
      </c>
      <c r="F30" s="55">
        <v>0</v>
      </c>
      <c r="G30" s="47">
        <v>0</v>
      </c>
      <c r="H30" s="47">
        <v>0</v>
      </c>
      <c r="I30" s="47">
        <v>0</v>
      </c>
      <c r="J30" s="47">
        <v>0</v>
      </c>
      <c r="K30" s="47">
        <f t="shared" si="0"/>
        <v>0</v>
      </c>
      <c r="L30" s="13">
        <v>0</v>
      </c>
      <c r="M30" s="13">
        <v>0</v>
      </c>
      <c r="N30" s="13">
        <v>0</v>
      </c>
      <c r="O30" s="47">
        <f t="shared" si="1"/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47">
        <f t="shared" si="2"/>
        <v>0</v>
      </c>
      <c r="V30" s="28">
        <v>0</v>
      </c>
    </row>
    <row r="31" spans="1:22" s="31" customFormat="1" ht="15">
      <c r="A31" s="86" t="s">
        <v>1800</v>
      </c>
      <c r="B31" s="86"/>
      <c r="C31" s="88" t="s">
        <v>28</v>
      </c>
      <c r="D31" s="88"/>
      <c r="E31" s="56" t="s">
        <v>1715</v>
      </c>
      <c r="F31" s="55">
        <v>25665000</v>
      </c>
      <c r="G31" s="47">
        <v>0</v>
      </c>
      <c r="H31" s="47">
        <v>0</v>
      </c>
      <c r="I31" s="47">
        <v>0</v>
      </c>
      <c r="J31" s="47">
        <v>0</v>
      </c>
      <c r="K31" s="47">
        <f t="shared" si="0"/>
        <v>25665000</v>
      </c>
      <c r="L31" s="13">
        <v>0</v>
      </c>
      <c r="M31" s="13">
        <v>0</v>
      </c>
      <c r="N31" s="13">
        <v>0</v>
      </c>
      <c r="O31" s="47">
        <f t="shared" si="1"/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47">
        <f t="shared" si="2"/>
        <v>25665000</v>
      </c>
      <c r="V31" s="28">
        <v>0</v>
      </c>
    </row>
    <row r="32" spans="1:22" s="31" customFormat="1" ht="15">
      <c r="A32" s="86" t="s">
        <v>1801</v>
      </c>
      <c r="B32" s="86"/>
      <c r="C32" s="88" t="s">
        <v>109</v>
      </c>
      <c r="D32" s="88"/>
      <c r="E32" s="56" t="s">
        <v>1715</v>
      </c>
      <c r="F32" s="55">
        <v>0</v>
      </c>
      <c r="G32" s="47">
        <v>0</v>
      </c>
      <c r="H32" s="47">
        <v>0</v>
      </c>
      <c r="I32" s="47">
        <v>0</v>
      </c>
      <c r="J32" s="47">
        <v>0</v>
      </c>
      <c r="K32" s="47">
        <f t="shared" si="0"/>
        <v>0</v>
      </c>
      <c r="L32" s="13">
        <v>0</v>
      </c>
      <c r="M32" s="13">
        <v>0</v>
      </c>
      <c r="N32" s="13">
        <v>0</v>
      </c>
      <c r="O32" s="47">
        <f t="shared" si="1"/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47">
        <f t="shared" si="2"/>
        <v>0</v>
      </c>
      <c r="V32" s="28">
        <v>0</v>
      </c>
    </row>
    <row r="33" spans="1:22" s="31" customFormat="1" ht="15">
      <c r="A33" s="86" t="s">
        <v>1802</v>
      </c>
      <c r="B33" s="86"/>
      <c r="C33" s="88" t="s">
        <v>28</v>
      </c>
      <c r="D33" s="88"/>
      <c r="E33" s="56" t="s">
        <v>1716</v>
      </c>
      <c r="F33" s="55">
        <v>0</v>
      </c>
      <c r="G33" s="47">
        <v>0</v>
      </c>
      <c r="H33" s="47">
        <v>0</v>
      </c>
      <c r="I33" s="47">
        <v>0</v>
      </c>
      <c r="J33" s="47">
        <v>0</v>
      </c>
      <c r="K33" s="47">
        <f t="shared" si="0"/>
        <v>0</v>
      </c>
      <c r="L33" s="13">
        <v>0</v>
      </c>
      <c r="M33" s="13">
        <v>0</v>
      </c>
      <c r="N33" s="13">
        <v>0</v>
      </c>
      <c r="O33" s="47">
        <f t="shared" si="1"/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47">
        <f t="shared" si="2"/>
        <v>0</v>
      </c>
      <c r="V33" s="28">
        <v>0</v>
      </c>
    </row>
    <row r="34" spans="1:22" s="31" customFormat="1" ht="15">
      <c r="A34" s="86" t="s">
        <v>1803</v>
      </c>
      <c r="B34" s="86"/>
      <c r="C34" s="88" t="s">
        <v>109</v>
      </c>
      <c r="D34" s="88"/>
      <c r="E34" s="56" t="s">
        <v>1716</v>
      </c>
      <c r="F34" s="55">
        <v>0</v>
      </c>
      <c r="G34" s="47">
        <v>0</v>
      </c>
      <c r="H34" s="47">
        <v>0</v>
      </c>
      <c r="I34" s="47">
        <v>0</v>
      </c>
      <c r="J34" s="47">
        <v>0</v>
      </c>
      <c r="K34" s="47">
        <f t="shared" si="0"/>
        <v>0</v>
      </c>
      <c r="L34" s="13">
        <v>0</v>
      </c>
      <c r="M34" s="13">
        <v>0</v>
      </c>
      <c r="N34" s="13">
        <v>0</v>
      </c>
      <c r="O34" s="47">
        <f t="shared" si="1"/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47">
        <f t="shared" si="2"/>
        <v>0</v>
      </c>
      <c r="V34" s="28">
        <v>0</v>
      </c>
    </row>
    <row r="35" spans="1:22" s="31" customFormat="1" ht="15">
      <c r="A35" s="86" t="s">
        <v>1804</v>
      </c>
      <c r="B35" s="86"/>
      <c r="C35" s="88" t="s">
        <v>28</v>
      </c>
      <c r="D35" s="88"/>
      <c r="E35" s="56" t="s">
        <v>1717</v>
      </c>
      <c r="F35" s="55">
        <v>20000000</v>
      </c>
      <c r="G35" s="47">
        <v>0</v>
      </c>
      <c r="H35" s="47">
        <v>0</v>
      </c>
      <c r="I35" s="47">
        <v>0</v>
      </c>
      <c r="J35" s="47">
        <v>0</v>
      </c>
      <c r="K35" s="47">
        <f t="shared" si="0"/>
        <v>20000000</v>
      </c>
      <c r="L35" s="13">
        <v>0</v>
      </c>
      <c r="M35" s="13">
        <v>0</v>
      </c>
      <c r="N35" s="13">
        <v>0</v>
      </c>
      <c r="O35" s="47">
        <f t="shared" si="1"/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47">
        <f t="shared" si="2"/>
        <v>20000000</v>
      </c>
      <c r="V35" s="28">
        <v>0</v>
      </c>
    </row>
    <row r="36" spans="1:22" s="31" customFormat="1" ht="15">
      <c r="A36" s="86" t="s">
        <v>1805</v>
      </c>
      <c r="B36" s="86"/>
      <c r="C36" s="88" t="s">
        <v>109</v>
      </c>
      <c r="D36" s="88"/>
      <c r="E36" s="56" t="s">
        <v>1717</v>
      </c>
      <c r="F36" s="55">
        <v>0</v>
      </c>
      <c r="G36" s="47">
        <v>0</v>
      </c>
      <c r="H36" s="47">
        <v>0</v>
      </c>
      <c r="I36" s="47">
        <v>0</v>
      </c>
      <c r="J36" s="47">
        <v>0</v>
      </c>
      <c r="K36" s="47">
        <f t="shared" si="0"/>
        <v>0</v>
      </c>
      <c r="L36" s="13">
        <v>0</v>
      </c>
      <c r="M36" s="13">
        <v>0</v>
      </c>
      <c r="N36" s="13">
        <v>0</v>
      </c>
      <c r="O36" s="47">
        <f t="shared" si="1"/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47">
        <f t="shared" si="2"/>
        <v>0</v>
      </c>
      <c r="V36" s="28">
        <v>0</v>
      </c>
    </row>
    <row r="37" spans="1:22" s="31" customFormat="1" ht="15">
      <c r="A37" s="86" t="s">
        <v>1806</v>
      </c>
      <c r="B37" s="86"/>
      <c r="C37" s="88" t="s">
        <v>28</v>
      </c>
      <c r="D37" s="88"/>
      <c r="E37" s="56" t="s">
        <v>1718</v>
      </c>
      <c r="F37" s="55">
        <v>30000000</v>
      </c>
      <c r="G37" s="47">
        <v>0</v>
      </c>
      <c r="H37" s="47">
        <v>0</v>
      </c>
      <c r="I37" s="47">
        <v>0</v>
      </c>
      <c r="J37" s="47">
        <v>0</v>
      </c>
      <c r="K37" s="47">
        <f t="shared" si="0"/>
        <v>30000000</v>
      </c>
      <c r="L37" s="13">
        <v>0</v>
      </c>
      <c r="M37" s="13">
        <v>0</v>
      </c>
      <c r="N37" s="13">
        <v>0</v>
      </c>
      <c r="O37" s="47">
        <f t="shared" si="1"/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47">
        <f t="shared" si="2"/>
        <v>30000000</v>
      </c>
      <c r="V37" s="28">
        <v>0</v>
      </c>
    </row>
    <row r="38" spans="1:22" s="31" customFormat="1" ht="15">
      <c r="A38" s="86" t="s">
        <v>1807</v>
      </c>
      <c r="B38" s="86"/>
      <c r="C38" s="88" t="s">
        <v>109</v>
      </c>
      <c r="D38" s="88"/>
      <c r="E38" s="56" t="s">
        <v>1718</v>
      </c>
      <c r="F38" s="55">
        <v>10000000</v>
      </c>
      <c r="G38" s="47">
        <v>0</v>
      </c>
      <c r="H38" s="47">
        <v>0</v>
      </c>
      <c r="I38" s="47">
        <v>0</v>
      </c>
      <c r="J38" s="47">
        <v>0</v>
      </c>
      <c r="K38" s="47">
        <f t="shared" si="0"/>
        <v>10000000</v>
      </c>
      <c r="L38" s="13">
        <v>0</v>
      </c>
      <c r="M38" s="13">
        <v>0</v>
      </c>
      <c r="N38" s="13">
        <v>0</v>
      </c>
      <c r="O38" s="47">
        <f t="shared" si="1"/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47">
        <f t="shared" si="2"/>
        <v>10000000</v>
      </c>
      <c r="V38" s="28">
        <v>0</v>
      </c>
    </row>
    <row r="39" spans="1:22" s="31" customFormat="1" ht="18">
      <c r="A39" s="91" t="s">
        <v>1768</v>
      </c>
      <c r="B39" s="91"/>
      <c r="C39" s="87" t="s">
        <v>28</v>
      </c>
      <c r="D39" s="87"/>
      <c r="E39" s="53" t="s">
        <v>1719</v>
      </c>
      <c r="F39" s="57">
        <f aca="true" t="shared" si="3" ref="F39:J40">F41+F49</f>
        <v>95348380</v>
      </c>
      <c r="G39" s="40">
        <f t="shared" si="3"/>
        <v>0</v>
      </c>
      <c r="H39" s="40">
        <f t="shared" si="3"/>
        <v>0</v>
      </c>
      <c r="I39" s="40">
        <f t="shared" si="3"/>
        <v>0</v>
      </c>
      <c r="J39" s="40">
        <f t="shared" si="3"/>
        <v>0</v>
      </c>
      <c r="K39" s="47">
        <f t="shared" si="0"/>
        <v>95348380</v>
      </c>
      <c r="L39" s="13">
        <v>0</v>
      </c>
      <c r="M39" s="13">
        <v>0</v>
      </c>
      <c r="N39" s="13">
        <v>0</v>
      </c>
      <c r="O39" s="47">
        <f t="shared" si="1"/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47">
        <f t="shared" si="2"/>
        <v>95348380</v>
      </c>
      <c r="V39" s="28">
        <v>0</v>
      </c>
    </row>
    <row r="40" spans="1:22" s="31" customFormat="1" ht="18">
      <c r="A40" s="91" t="s">
        <v>1769</v>
      </c>
      <c r="B40" s="91"/>
      <c r="C40" s="87" t="s">
        <v>109</v>
      </c>
      <c r="D40" s="87"/>
      <c r="E40" s="53" t="s">
        <v>1719</v>
      </c>
      <c r="F40" s="57">
        <f t="shared" si="3"/>
        <v>166913514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7">
        <f t="shared" si="0"/>
        <v>166913514</v>
      </c>
      <c r="L40" s="30"/>
      <c r="M40" s="30"/>
      <c r="N40" s="30"/>
      <c r="O40" s="47">
        <f t="shared" si="1"/>
        <v>0</v>
      </c>
      <c r="P40" s="30"/>
      <c r="Q40" s="30"/>
      <c r="R40" s="30"/>
      <c r="S40" s="30"/>
      <c r="T40" s="30"/>
      <c r="U40" s="47">
        <f t="shared" si="2"/>
        <v>166913514</v>
      </c>
      <c r="V40" s="28">
        <v>0</v>
      </c>
    </row>
    <row r="41" spans="1:22" s="31" customFormat="1" ht="15">
      <c r="A41" s="86" t="s">
        <v>1770</v>
      </c>
      <c r="B41" s="86"/>
      <c r="C41" s="88" t="s">
        <v>28</v>
      </c>
      <c r="D41" s="88"/>
      <c r="E41" s="56" t="s">
        <v>1720</v>
      </c>
      <c r="F41" s="55">
        <f aca="true" t="shared" si="4" ref="F41:J42">F43+F45+F47</f>
        <v>66326980</v>
      </c>
      <c r="G41" s="33">
        <f t="shared" si="4"/>
        <v>0</v>
      </c>
      <c r="H41" s="33">
        <f t="shared" si="4"/>
        <v>0</v>
      </c>
      <c r="I41" s="33">
        <f t="shared" si="4"/>
        <v>0</v>
      </c>
      <c r="J41" s="33">
        <f t="shared" si="4"/>
        <v>0</v>
      </c>
      <c r="K41" s="47">
        <f t="shared" si="0"/>
        <v>66326980</v>
      </c>
      <c r="L41" s="13">
        <v>0</v>
      </c>
      <c r="M41" s="13">
        <v>0</v>
      </c>
      <c r="N41" s="13">
        <v>0</v>
      </c>
      <c r="O41" s="47">
        <f t="shared" si="1"/>
        <v>0</v>
      </c>
      <c r="P41" s="13">
        <v>0</v>
      </c>
      <c r="Q41" s="13">
        <v>0</v>
      </c>
      <c r="R41" s="13">
        <v>0</v>
      </c>
      <c r="S41" s="13">
        <v>0</v>
      </c>
      <c r="T41" s="13">
        <f>R41+S41</f>
        <v>0</v>
      </c>
      <c r="U41" s="47">
        <f t="shared" si="2"/>
        <v>66326980</v>
      </c>
      <c r="V41" s="28">
        <v>0</v>
      </c>
    </row>
    <row r="42" spans="1:22" s="31" customFormat="1" ht="15">
      <c r="A42" s="86" t="s">
        <v>1771</v>
      </c>
      <c r="B42" s="86"/>
      <c r="C42" s="88" t="s">
        <v>109</v>
      </c>
      <c r="D42" s="88"/>
      <c r="E42" s="56" t="s">
        <v>1720</v>
      </c>
      <c r="F42" s="55">
        <f t="shared" si="4"/>
        <v>116063601</v>
      </c>
      <c r="G42" s="33">
        <f t="shared" si="4"/>
        <v>0</v>
      </c>
      <c r="H42" s="33">
        <f t="shared" si="4"/>
        <v>0</v>
      </c>
      <c r="I42" s="33">
        <f t="shared" si="4"/>
        <v>0</v>
      </c>
      <c r="J42" s="33">
        <f t="shared" si="4"/>
        <v>0</v>
      </c>
      <c r="K42" s="47">
        <f t="shared" si="0"/>
        <v>116063601</v>
      </c>
      <c r="L42" s="13">
        <v>0</v>
      </c>
      <c r="M42" s="13">
        <v>0</v>
      </c>
      <c r="N42" s="13">
        <v>0</v>
      </c>
      <c r="O42" s="47">
        <f t="shared" si="1"/>
        <v>0</v>
      </c>
      <c r="P42" s="13">
        <v>0</v>
      </c>
      <c r="Q42" s="13">
        <v>0</v>
      </c>
      <c r="R42" s="13">
        <v>0</v>
      </c>
      <c r="S42" s="13">
        <v>0</v>
      </c>
      <c r="T42" s="47">
        <f aca="true" t="shared" si="5" ref="T42:T106">R42+S42</f>
        <v>0</v>
      </c>
      <c r="U42" s="47">
        <f t="shared" si="2"/>
        <v>116063601</v>
      </c>
      <c r="V42" s="28">
        <v>0</v>
      </c>
    </row>
    <row r="43" spans="1:22" s="31" customFormat="1" ht="15">
      <c r="A43" s="86" t="s">
        <v>1774</v>
      </c>
      <c r="B43" s="86"/>
      <c r="C43" s="88" t="s">
        <v>28</v>
      </c>
      <c r="D43" s="88"/>
      <c r="E43" s="56" t="s">
        <v>1721</v>
      </c>
      <c r="F43" s="55">
        <f>31865359-10615550+6381971</f>
        <v>27631780</v>
      </c>
      <c r="G43" s="47">
        <v>0</v>
      </c>
      <c r="H43" s="47">
        <v>0</v>
      </c>
      <c r="I43" s="47">
        <v>0</v>
      </c>
      <c r="J43" s="47">
        <v>0</v>
      </c>
      <c r="K43" s="47">
        <f t="shared" si="0"/>
        <v>27631780</v>
      </c>
      <c r="L43" s="13">
        <v>0</v>
      </c>
      <c r="M43" s="13">
        <v>0</v>
      </c>
      <c r="N43" s="13">
        <v>0</v>
      </c>
      <c r="O43" s="47">
        <f t="shared" si="1"/>
        <v>0</v>
      </c>
      <c r="P43" s="13">
        <v>0</v>
      </c>
      <c r="Q43" s="13">
        <v>0</v>
      </c>
      <c r="R43" s="13">
        <v>0</v>
      </c>
      <c r="S43" s="13">
        <v>0</v>
      </c>
      <c r="T43" s="47">
        <f t="shared" si="5"/>
        <v>0</v>
      </c>
      <c r="U43" s="47">
        <f t="shared" si="2"/>
        <v>27631780</v>
      </c>
      <c r="V43" s="28">
        <v>0</v>
      </c>
    </row>
    <row r="44" spans="1:22" s="31" customFormat="1" ht="15" customHeight="1">
      <c r="A44" s="86" t="s">
        <v>1775</v>
      </c>
      <c r="B44" s="86"/>
      <c r="C44" s="88" t="s">
        <v>109</v>
      </c>
      <c r="D44" s="88"/>
      <c r="E44" s="56" t="s">
        <v>1721</v>
      </c>
      <c r="F44" s="55">
        <v>47802238</v>
      </c>
      <c r="G44" s="47">
        <v>0</v>
      </c>
      <c r="H44" s="47">
        <v>0</v>
      </c>
      <c r="I44" s="47">
        <v>0</v>
      </c>
      <c r="J44" s="47">
        <v>0</v>
      </c>
      <c r="K44" s="47">
        <f t="shared" si="0"/>
        <v>47802238</v>
      </c>
      <c r="L44" s="13">
        <v>0</v>
      </c>
      <c r="M44" s="13">
        <v>0</v>
      </c>
      <c r="N44" s="13">
        <v>0</v>
      </c>
      <c r="O44" s="47">
        <f t="shared" si="1"/>
        <v>0</v>
      </c>
      <c r="P44" s="13">
        <v>0</v>
      </c>
      <c r="Q44" s="13">
        <v>0</v>
      </c>
      <c r="R44" s="13">
        <v>0</v>
      </c>
      <c r="S44" s="13">
        <v>0</v>
      </c>
      <c r="T44" s="47">
        <f t="shared" si="5"/>
        <v>0</v>
      </c>
      <c r="U44" s="47">
        <f t="shared" si="2"/>
        <v>47802238</v>
      </c>
      <c r="V44" s="28">
        <v>0</v>
      </c>
    </row>
    <row r="45" spans="1:22" s="31" customFormat="1" ht="15">
      <c r="A45" s="86" t="s">
        <v>1776</v>
      </c>
      <c r="B45" s="86"/>
      <c r="C45" s="88" t="s">
        <v>28</v>
      </c>
      <c r="D45" s="88"/>
      <c r="E45" s="56" t="s">
        <v>1722</v>
      </c>
      <c r="F45" s="55">
        <v>38695200</v>
      </c>
      <c r="G45" s="47">
        <v>0</v>
      </c>
      <c r="H45" s="47">
        <v>0</v>
      </c>
      <c r="I45" s="47">
        <v>0</v>
      </c>
      <c r="J45" s="47">
        <v>0</v>
      </c>
      <c r="K45" s="47">
        <f t="shared" si="0"/>
        <v>38695200</v>
      </c>
      <c r="L45" s="13">
        <v>0</v>
      </c>
      <c r="M45" s="13">
        <v>0</v>
      </c>
      <c r="N45" s="13">
        <v>0</v>
      </c>
      <c r="O45" s="47">
        <f t="shared" si="1"/>
        <v>0</v>
      </c>
      <c r="P45" s="13">
        <v>0</v>
      </c>
      <c r="Q45" s="13">
        <v>0</v>
      </c>
      <c r="R45" s="13">
        <v>0</v>
      </c>
      <c r="S45" s="13">
        <v>0</v>
      </c>
      <c r="T45" s="47">
        <f t="shared" si="5"/>
        <v>0</v>
      </c>
      <c r="U45" s="47">
        <f t="shared" si="2"/>
        <v>38695200</v>
      </c>
      <c r="V45" s="28">
        <v>0</v>
      </c>
    </row>
    <row r="46" spans="1:22" s="31" customFormat="1" ht="15" customHeight="1">
      <c r="A46" s="86" t="s">
        <v>1777</v>
      </c>
      <c r="B46" s="86"/>
      <c r="C46" s="88" t="s">
        <v>109</v>
      </c>
      <c r="D46" s="88"/>
      <c r="E46" s="56" t="s">
        <v>1722</v>
      </c>
      <c r="F46" s="55">
        <f>58040150+749893+9009841</f>
        <v>67799884</v>
      </c>
      <c r="G46" s="47">
        <v>0</v>
      </c>
      <c r="H46" s="47">
        <v>0</v>
      </c>
      <c r="I46" s="47">
        <v>0</v>
      </c>
      <c r="J46" s="47">
        <v>0</v>
      </c>
      <c r="K46" s="47">
        <f t="shared" si="0"/>
        <v>67799884</v>
      </c>
      <c r="L46" s="13">
        <v>0</v>
      </c>
      <c r="M46" s="13">
        <v>0</v>
      </c>
      <c r="N46" s="13">
        <v>0</v>
      </c>
      <c r="O46" s="47">
        <f t="shared" si="1"/>
        <v>0</v>
      </c>
      <c r="P46" s="13">
        <v>0</v>
      </c>
      <c r="Q46" s="13">
        <v>0</v>
      </c>
      <c r="R46" s="13">
        <v>0</v>
      </c>
      <c r="S46" s="13">
        <v>0</v>
      </c>
      <c r="T46" s="47">
        <f t="shared" si="5"/>
        <v>0</v>
      </c>
      <c r="U46" s="47">
        <f t="shared" si="2"/>
        <v>67799884</v>
      </c>
      <c r="V46" s="28">
        <v>0</v>
      </c>
    </row>
    <row r="47" spans="1:22" s="31" customFormat="1" ht="15">
      <c r="A47" s="86" t="s">
        <v>1778</v>
      </c>
      <c r="B47" s="86"/>
      <c r="C47" s="88" t="s">
        <v>28</v>
      </c>
      <c r="D47" s="88"/>
      <c r="E47" s="56" t="s">
        <v>1723</v>
      </c>
      <c r="F47" s="55">
        <v>0</v>
      </c>
      <c r="G47" s="47">
        <v>0</v>
      </c>
      <c r="H47" s="47">
        <v>0</v>
      </c>
      <c r="I47" s="47">
        <v>0</v>
      </c>
      <c r="J47" s="47">
        <v>0</v>
      </c>
      <c r="K47" s="47">
        <f t="shared" si="0"/>
        <v>0</v>
      </c>
      <c r="L47" s="13">
        <v>0</v>
      </c>
      <c r="M47" s="13">
        <v>0</v>
      </c>
      <c r="N47" s="13">
        <v>0</v>
      </c>
      <c r="O47" s="47">
        <f t="shared" si="1"/>
        <v>0</v>
      </c>
      <c r="P47" s="13">
        <v>0</v>
      </c>
      <c r="Q47" s="13">
        <v>0</v>
      </c>
      <c r="R47" s="13">
        <v>0</v>
      </c>
      <c r="S47" s="13">
        <v>0</v>
      </c>
      <c r="T47" s="47">
        <f t="shared" si="5"/>
        <v>0</v>
      </c>
      <c r="U47" s="47">
        <f t="shared" si="2"/>
        <v>0</v>
      </c>
      <c r="V47" s="28">
        <v>0</v>
      </c>
    </row>
    <row r="48" spans="1:22" s="31" customFormat="1" ht="15" customHeight="1">
      <c r="A48" s="86" t="s">
        <v>1779</v>
      </c>
      <c r="B48" s="86"/>
      <c r="C48" s="88" t="s">
        <v>109</v>
      </c>
      <c r="D48" s="88"/>
      <c r="E48" s="56" t="s">
        <v>1723</v>
      </c>
      <c r="F48" s="55">
        <v>461479</v>
      </c>
      <c r="G48" s="47">
        <v>0</v>
      </c>
      <c r="H48" s="47">
        <v>0</v>
      </c>
      <c r="I48" s="47">
        <v>0</v>
      </c>
      <c r="J48" s="47">
        <v>0</v>
      </c>
      <c r="K48" s="47">
        <f t="shared" si="0"/>
        <v>461479</v>
      </c>
      <c r="L48" s="13">
        <v>0</v>
      </c>
      <c r="M48" s="13">
        <v>0</v>
      </c>
      <c r="N48" s="13">
        <v>0</v>
      </c>
      <c r="O48" s="47">
        <f t="shared" si="1"/>
        <v>0</v>
      </c>
      <c r="P48" s="13">
        <v>0</v>
      </c>
      <c r="Q48" s="13">
        <v>0</v>
      </c>
      <c r="R48" s="13">
        <v>0</v>
      </c>
      <c r="S48" s="13">
        <v>0</v>
      </c>
      <c r="T48" s="47">
        <f t="shared" si="5"/>
        <v>0</v>
      </c>
      <c r="U48" s="47">
        <f t="shared" si="2"/>
        <v>461479</v>
      </c>
      <c r="V48" s="28">
        <v>0</v>
      </c>
    </row>
    <row r="49" spans="1:22" s="31" customFormat="1" ht="15" customHeight="1">
      <c r="A49" s="91" t="s">
        <v>1772</v>
      </c>
      <c r="B49" s="91"/>
      <c r="C49" s="87" t="s">
        <v>109</v>
      </c>
      <c r="D49" s="87"/>
      <c r="E49" s="53" t="s">
        <v>1724</v>
      </c>
      <c r="F49" s="54">
        <f aca="true" t="shared" si="6" ref="F49:J50">F51+F53+F55</f>
        <v>29021400</v>
      </c>
      <c r="G49" s="48">
        <f t="shared" si="6"/>
        <v>0</v>
      </c>
      <c r="H49" s="48">
        <f t="shared" si="6"/>
        <v>0</v>
      </c>
      <c r="I49" s="48">
        <f t="shared" si="6"/>
        <v>0</v>
      </c>
      <c r="J49" s="48">
        <f t="shared" si="6"/>
        <v>0</v>
      </c>
      <c r="K49" s="47">
        <f t="shared" si="0"/>
        <v>29021400</v>
      </c>
      <c r="L49" s="13">
        <v>0</v>
      </c>
      <c r="M49" s="13">
        <v>0</v>
      </c>
      <c r="N49" s="13">
        <v>0</v>
      </c>
      <c r="O49" s="47">
        <f t="shared" si="1"/>
        <v>0</v>
      </c>
      <c r="P49" s="13">
        <v>0</v>
      </c>
      <c r="Q49" s="13">
        <v>0</v>
      </c>
      <c r="R49" s="13">
        <v>0</v>
      </c>
      <c r="S49" s="13">
        <v>0</v>
      </c>
      <c r="T49" s="47">
        <f t="shared" si="5"/>
        <v>0</v>
      </c>
      <c r="U49" s="47">
        <f t="shared" si="2"/>
        <v>29021400</v>
      </c>
      <c r="V49" s="28">
        <v>0</v>
      </c>
    </row>
    <row r="50" spans="1:22" s="31" customFormat="1" ht="15" customHeight="1">
      <c r="A50" s="91" t="s">
        <v>1773</v>
      </c>
      <c r="B50" s="91"/>
      <c r="C50" s="87" t="s">
        <v>109</v>
      </c>
      <c r="D50" s="87"/>
      <c r="E50" s="53" t="s">
        <v>1724</v>
      </c>
      <c r="F50" s="54">
        <f t="shared" si="6"/>
        <v>50849913</v>
      </c>
      <c r="G50" s="48">
        <f t="shared" si="6"/>
        <v>0</v>
      </c>
      <c r="H50" s="48">
        <f t="shared" si="6"/>
        <v>0</v>
      </c>
      <c r="I50" s="48">
        <f t="shared" si="6"/>
        <v>0</v>
      </c>
      <c r="J50" s="48">
        <f t="shared" si="6"/>
        <v>0</v>
      </c>
      <c r="K50" s="47">
        <f t="shared" si="0"/>
        <v>50849913</v>
      </c>
      <c r="L50" s="13">
        <v>0</v>
      </c>
      <c r="M50" s="13">
        <v>0</v>
      </c>
      <c r="N50" s="13">
        <v>0</v>
      </c>
      <c r="O50" s="47">
        <f t="shared" si="1"/>
        <v>0</v>
      </c>
      <c r="P50" s="13">
        <v>0</v>
      </c>
      <c r="Q50" s="13">
        <v>0</v>
      </c>
      <c r="R50" s="13">
        <v>0</v>
      </c>
      <c r="S50" s="13">
        <v>0</v>
      </c>
      <c r="T50" s="47">
        <f t="shared" si="5"/>
        <v>0</v>
      </c>
      <c r="U50" s="47">
        <f t="shared" si="2"/>
        <v>50849913</v>
      </c>
      <c r="V50" s="28">
        <v>0</v>
      </c>
    </row>
    <row r="51" spans="1:22" s="31" customFormat="1" ht="15">
      <c r="A51" s="86" t="s">
        <v>1780</v>
      </c>
      <c r="B51" s="86"/>
      <c r="C51" s="88" t="s">
        <v>28</v>
      </c>
      <c r="D51" s="88"/>
      <c r="E51" s="56" t="s">
        <v>1725</v>
      </c>
      <c r="F51" s="55">
        <v>12898400</v>
      </c>
      <c r="G51" s="47">
        <v>0</v>
      </c>
      <c r="H51" s="47">
        <v>0</v>
      </c>
      <c r="I51" s="47">
        <v>0</v>
      </c>
      <c r="J51" s="47">
        <v>0</v>
      </c>
      <c r="K51" s="47">
        <f t="shared" si="0"/>
        <v>12898400</v>
      </c>
      <c r="L51" s="13">
        <v>0</v>
      </c>
      <c r="M51" s="13">
        <v>0</v>
      </c>
      <c r="N51" s="13">
        <v>0</v>
      </c>
      <c r="O51" s="47">
        <f t="shared" si="1"/>
        <v>0</v>
      </c>
      <c r="P51" s="13">
        <v>0</v>
      </c>
      <c r="Q51" s="13">
        <v>0</v>
      </c>
      <c r="R51" s="13">
        <v>0</v>
      </c>
      <c r="S51" s="13">
        <v>0</v>
      </c>
      <c r="T51" s="47">
        <f t="shared" si="5"/>
        <v>0</v>
      </c>
      <c r="U51" s="47">
        <f t="shared" si="2"/>
        <v>12898400</v>
      </c>
      <c r="V51" s="28">
        <v>0</v>
      </c>
    </row>
    <row r="52" spans="1:22" s="31" customFormat="1" ht="15" customHeight="1">
      <c r="A52" s="86" t="s">
        <v>1784</v>
      </c>
      <c r="B52" s="86"/>
      <c r="C52" s="88" t="s">
        <v>109</v>
      </c>
      <c r="D52" s="88"/>
      <c r="E52" s="56" t="s">
        <v>1725</v>
      </c>
      <c r="F52" s="55">
        <f>19351780+244901+3003280</f>
        <v>22599961</v>
      </c>
      <c r="G52" s="47">
        <v>0</v>
      </c>
      <c r="H52" s="47">
        <v>0</v>
      </c>
      <c r="I52" s="47">
        <v>0</v>
      </c>
      <c r="J52" s="47">
        <v>0</v>
      </c>
      <c r="K52" s="47">
        <f t="shared" si="0"/>
        <v>22599961</v>
      </c>
      <c r="L52" s="13">
        <v>0</v>
      </c>
      <c r="M52" s="13">
        <v>0</v>
      </c>
      <c r="N52" s="13">
        <v>0</v>
      </c>
      <c r="O52" s="47">
        <f t="shared" si="1"/>
        <v>0</v>
      </c>
      <c r="P52" s="13">
        <v>0</v>
      </c>
      <c r="Q52" s="13">
        <v>0</v>
      </c>
      <c r="R52" s="13">
        <v>0</v>
      </c>
      <c r="S52" s="13">
        <v>0</v>
      </c>
      <c r="T52" s="47">
        <f t="shared" si="5"/>
        <v>0</v>
      </c>
      <c r="U52" s="47">
        <f t="shared" si="2"/>
        <v>22599961</v>
      </c>
      <c r="V52" s="28">
        <v>0</v>
      </c>
    </row>
    <row r="53" spans="1:22" s="31" customFormat="1" ht="15">
      <c r="A53" s="86" t="s">
        <v>1781</v>
      </c>
      <c r="B53" s="86"/>
      <c r="C53" s="88" t="s">
        <v>28</v>
      </c>
      <c r="D53" s="88"/>
      <c r="E53" s="56" t="s">
        <v>1726</v>
      </c>
      <c r="F53" s="55">
        <v>9673800</v>
      </c>
      <c r="G53" s="47">
        <v>0</v>
      </c>
      <c r="H53" s="47">
        <v>0</v>
      </c>
      <c r="I53" s="47">
        <v>0</v>
      </c>
      <c r="J53" s="47">
        <v>0</v>
      </c>
      <c r="K53" s="47">
        <f t="shared" si="0"/>
        <v>9673800</v>
      </c>
      <c r="L53" s="13">
        <v>0</v>
      </c>
      <c r="M53" s="13">
        <v>0</v>
      </c>
      <c r="N53" s="13">
        <v>0</v>
      </c>
      <c r="O53" s="47">
        <f t="shared" si="1"/>
        <v>0</v>
      </c>
      <c r="P53" s="13">
        <v>0</v>
      </c>
      <c r="Q53" s="13">
        <v>0</v>
      </c>
      <c r="R53" s="13">
        <v>0</v>
      </c>
      <c r="S53" s="13">
        <v>0</v>
      </c>
      <c r="T53" s="47">
        <f t="shared" si="5"/>
        <v>0</v>
      </c>
      <c r="U53" s="47">
        <f t="shared" si="2"/>
        <v>9673800</v>
      </c>
      <c r="V53" s="28">
        <v>0</v>
      </c>
    </row>
    <row r="54" spans="1:22" s="31" customFormat="1" ht="15" customHeight="1">
      <c r="A54" s="86" t="s">
        <v>1782</v>
      </c>
      <c r="B54" s="86"/>
      <c r="C54" s="88" t="s">
        <v>109</v>
      </c>
      <c r="D54" s="88"/>
      <c r="E54" s="56" t="s">
        <v>1726</v>
      </c>
      <c r="F54" s="55">
        <v>16949971</v>
      </c>
      <c r="G54" s="47">
        <v>0</v>
      </c>
      <c r="H54" s="47">
        <v>0</v>
      </c>
      <c r="I54" s="47">
        <v>0</v>
      </c>
      <c r="J54" s="47">
        <v>0</v>
      </c>
      <c r="K54" s="47">
        <f t="shared" si="0"/>
        <v>16949971</v>
      </c>
      <c r="L54" s="13">
        <v>0</v>
      </c>
      <c r="M54" s="13">
        <v>0</v>
      </c>
      <c r="N54" s="13">
        <v>0</v>
      </c>
      <c r="O54" s="47">
        <f t="shared" si="1"/>
        <v>0</v>
      </c>
      <c r="P54" s="13">
        <v>0</v>
      </c>
      <c r="Q54" s="13">
        <v>0</v>
      </c>
      <c r="R54" s="13">
        <v>0</v>
      </c>
      <c r="S54" s="13">
        <v>0</v>
      </c>
      <c r="T54" s="47">
        <f t="shared" si="5"/>
        <v>0</v>
      </c>
      <c r="U54" s="47">
        <f t="shared" si="2"/>
        <v>16949971</v>
      </c>
      <c r="V54" s="28">
        <v>0</v>
      </c>
    </row>
    <row r="55" spans="1:22" s="31" customFormat="1" ht="15">
      <c r="A55" s="86" t="s">
        <v>1783</v>
      </c>
      <c r="B55" s="86"/>
      <c r="C55" s="88" t="s">
        <v>28</v>
      </c>
      <c r="D55" s="88"/>
      <c r="E55" s="56" t="s">
        <v>1838</v>
      </c>
      <c r="F55" s="55">
        <v>6449200</v>
      </c>
      <c r="G55" s="47">
        <v>0</v>
      </c>
      <c r="H55" s="47">
        <v>0</v>
      </c>
      <c r="I55" s="47">
        <v>0</v>
      </c>
      <c r="J55" s="47">
        <v>0</v>
      </c>
      <c r="K55" s="47">
        <f t="shared" si="0"/>
        <v>6449200</v>
      </c>
      <c r="L55" s="13">
        <v>0</v>
      </c>
      <c r="M55" s="13">
        <v>0</v>
      </c>
      <c r="N55" s="13">
        <v>0</v>
      </c>
      <c r="O55" s="47">
        <f t="shared" si="1"/>
        <v>0</v>
      </c>
      <c r="P55" s="13">
        <v>0</v>
      </c>
      <c r="Q55" s="13">
        <v>0</v>
      </c>
      <c r="R55" s="13">
        <v>0</v>
      </c>
      <c r="S55" s="13">
        <v>0</v>
      </c>
      <c r="T55" s="47">
        <f t="shared" si="5"/>
        <v>0</v>
      </c>
      <c r="U55" s="47">
        <f t="shared" si="2"/>
        <v>6449200</v>
      </c>
      <c r="V55" s="28">
        <v>0</v>
      </c>
    </row>
    <row r="56" spans="1:22" s="31" customFormat="1" ht="15" customHeight="1">
      <c r="A56" s="86" t="s">
        <v>1785</v>
      </c>
      <c r="B56" s="86"/>
      <c r="C56" s="88" t="s">
        <v>109</v>
      </c>
      <c r="D56" s="88"/>
      <c r="E56" s="56" t="s">
        <v>1838</v>
      </c>
      <c r="F56" s="55">
        <f>9675890+122451+1501640</f>
        <v>11299981</v>
      </c>
      <c r="G56" s="47">
        <v>0</v>
      </c>
      <c r="H56" s="47">
        <v>0</v>
      </c>
      <c r="I56" s="47">
        <v>0</v>
      </c>
      <c r="J56" s="47">
        <v>0</v>
      </c>
      <c r="K56" s="47">
        <f t="shared" si="0"/>
        <v>11299981</v>
      </c>
      <c r="L56" s="13">
        <v>0</v>
      </c>
      <c r="M56" s="13">
        <v>0</v>
      </c>
      <c r="N56" s="13">
        <v>0</v>
      </c>
      <c r="O56" s="47">
        <f t="shared" si="1"/>
        <v>0</v>
      </c>
      <c r="P56" s="13">
        <v>0</v>
      </c>
      <c r="Q56" s="13">
        <v>0</v>
      </c>
      <c r="R56" s="13">
        <v>0</v>
      </c>
      <c r="S56" s="13">
        <v>0</v>
      </c>
      <c r="T56" s="47">
        <f t="shared" si="5"/>
        <v>0</v>
      </c>
      <c r="U56" s="47">
        <f t="shared" si="2"/>
        <v>11299981</v>
      </c>
      <c r="V56" s="28">
        <v>0</v>
      </c>
    </row>
    <row r="57" spans="1:22" s="31" customFormat="1" ht="15" customHeight="1">
      <c r="A57" s="91" t="s">
        <v>1737</v>
      </c>
      <c r="B57" s="91"/>
      <c r="C57" s="91"/>
      <c r="D57" s="91"/>
      <c r="E57" s="53" t="s">
        <v>70</v>
      </c>
      <c r="F57" s="55">
        <f>F58+F59+F72+F73+F74+F75+F78+F80</f>
        <v>672549602</v>
      </c>
      <c r="G57" s="33">
        <f>G58+G59+G72+G73+G74+G75+G78+G80</f>
        <v>0</v>
      </c>
      <c r="H57" s="33">
        <f>H58+H59+H72+H73+H74+H75+H78+H80</f>
        <v>0</v>
      </c>
      <c r="I57" s="33">
        <f>I58+I59+I72+I73+I74+I75+I78+I80</f>
        <v>0</v>
      </c>
      <c r="J57" s="33">
        <f>J58+J59+J72+J73+J74+J75+J78+J80</f>
        <v>0</v>
      </c>
      <c r="K57" s="47">
        <f t="shared" si="0"/>
        <v>672549602</v>
      </c>
      <c r="L57" s="13">
        <v>0</v>
      </c>
      <c r="M57" s="13">
        <v>0</v>
      </c>
      <c r="N57" s="13">
        <v>0</v>
      </c>
      <c r="O57" s="47">
        <f t="shared" si="1"/>
        <v>0</v>
      </c>
      <c r="P57" s="13">
        <v>0</v>
      </c>
      <c r="Q57" s="13">
        <v>0</v>
      </c>
      <c r="R57" s="13">
        <v>0</v>
      </c>
      <c r="S57" s="13">
        <v>0</v>
      </c>
      <c r="T57" s="47">
        <f t="shared" si="5"/>
        <v>0</v>
      </c>
      <c r="U57" s="47">
        <f t="shared" si="2"/>
        <v>672549602</v>
      </c>
      <c r="V57" s="28">
        <v>0</v>
      </c>
    </row>
    <row r="58" spans="1:22" s="31" customFormat="1" ht="15" customHeight="1">
      <c r="A58" s="86" t="s">
        <v>1859</v>
      </c>
      <c r="B58" s="86"/>
      <c r="C58" s="88" t="s">
        <v>28</v>
      </c>
      <c r="D58" s="88"/>
      <c r="E58" s="56" t="s">
        <v>1727</v>
      </c>
      <c r="F58" s="55">
        <f aca="true" t="shared" si="7" ref="F58:J59">F60+F62+F70</f>
        <v>540711091</v>
      </c>
      <c r="G58" s="33">
        <f t="shared" si="7"/>
        <v>0</v>
      </c>
      <c r="H58" s="33">
        <f t="shared" si="7"/>
        <v>0</v>
      </c>
      <c r="I58" s="33">
        <f t="shared" si="7"/>
        <v>0</v>
      </c>
      <c r="J58" s="33">
        <f t="shared" si="7"/>
        <v>0</v>
      </c>
      <c r="K58" s="47">
        <f t="shared" si="0"/>
        <v>540711091</v>
      </c>
      <c r="L58" s="13">
        <v>0</v>
      </c>
      <c r="M58" s="13">
        <v>0</v>
      </c>
      <c r="N58" s="13">
        <v>0</v>
      </c>
      <c r="O58" s="47">
        <f t="shared" si="1"/>
        <v>0</v>
      </c>
      <c r="P58" s="13">
        <v>0</v>
      </c>
      <c r="Q58" s="13">
        <v>0</v>
      </c>
      <c r="R58" s="13">
        <v>0</v>
      </c>
      <c r="S58" s="13">
        <v>0</v>
      </c>
      <c r="T58" s="47">
        <f t="shared" si="5"/>
        <v>0</v>
      </c>
      <c r="U58" s="47">
        <f t="shared" si="2"/>
        <v>540711091</v>
      </c>
      <c r="V58" s="28">
        <v>0</v>
      </c>
    </row>
    <row r="59" spans="1:22" s="31" customFormat="1" ht="15" customHeight="1">
      <c r="A59" s="86" t="s">
        <v>1860</v>
      </c>
      <c r="B59" s="86"/>
      <c r="C59" s="88" t="s">
        <v>109</v>
      </c>
      <c r="D59" s="88"/>
      <c r="E59" s="56" t="s">
        <v>1727</v>
      </c>
      <c r="F59" s="55">
        <f t="shared" si="7"/>
        <v>100000000</v>
      </c>
      <c r="G59" s="33">
        <f t="shared" si="7"/>
        <v>0</v>
      </c>
      <c r="H59" s="33">
        <f t="shared" si="7"/>
        <v>0</v>
      </c>
      <c r="I59" s="33">
        <f t="shared" si="7"/>
        <v>0</v>
      </c>
      <c r="J59" s="33">
        <f t="shared" si="7"/>
        <v>0</v>
      </c>
      <c r="K59" s="47">
        <f t="shared" si="0"/>
        <v>100000000</v>
      </c>
      <c r="L59" s="30">
        <v>0</v>
      </c>
      <c r="M59" s="30">
        <v>0</v>
      </c>
      <c r="N59" s="30">
        <v>0</v>
      </c>
      <c r="O59" s="47">
        <f t="shared" si="1"/>
        <v>0</v>
      </c>
      <c r="P59" s="30">
        <v>0</v>
      </c>
      <c r="Q59" s="30">
        <v>0</v>
      </c>
      <c r="R59" s="30">
        <v>0</v>
      </c>
      <c r="S59" s="30">
        <v>0</v>
      </c>
      <c r="T59" s="47">
        <f t="shared" si="5"/>
        <v>0</v>
      </c>
      <c r="U59" s="47">
        <f t="shared" si="2"/>
        <v>100000000</v>
      </c>
      <c r="V59" s="28">
        <v>0</v>
      </c>
    </row>
    <row r="60" spans="1:22" s="31" customFormat="1" ht="15" customHeight="1">
      <c r="A60" s="86" t="s">
        <v>1841</v>
      </c>
      <c r="B60" s="86"/>
      <c r="C60" s="88" t="s">
        <v>28</v>
      </c>
      <c r="D60" s="88"/>
      <c r="E60" s="56" t="s">
        <v>1728</v>
      </c>
      <c r="F60" s="55">
        <v>170711091</v>
      </c>
      <c r="G60" s="47">
        <v>0</v>
      </c>
      <c r="H60" s="47">
        <v>0</v>
      </c>
      <c r="I60" s="47">
        <v>0</v>
      </c>
      <c r="J60" s="47">
        <v>0</v>
      </c>
      <c r="K60" s="47">
        <f t="shared" si="0"/>
        <v>170711091</v>
      </c>
      <c r="L60" s="13">
        <v>0</v>
      </c>
      <c r="M60" s="13">
        <v>0</v>
      </c>
      <c r="N60" s="13">
        <v>0</v>
      </c>
      <c r="O60" s="47">
        <f t="shared" si="1"/>
        <v>0</v>
      </c>
      <c r="P60" s="13">
        <v>0</v>
      </c>
      <c r="Q60" s="13">
        <v>0</v>
      </c>
      <c r="R60" s="13">
        <v>0</v>
      </c>
      <c r="S60" s="13">
        <v>0</v>
      </c>
      <c r="T60" s="47">
        <f t="shared" si="5"/>
        <v>0</v>
      </c>
      <c r="U60" s="47">
        <f t="shared" si="2"/>
        <v>170711091</v>
      </c>
      <c r="V60" s="28">
        <v>0</v>
      </c>
    </row>
    <row r="61" spans="1:22" s="31" customFormat="1" ht="15" customHeight="1">
      <c r="A61" s="86" t="s">
        <v>1842</v>
      </c>
      <c r="B61" s="86"/>
      <c r="C61" s="88" t="s">
        <v>109</v>
      </c>
      <c r="D61" s="88"/>
      <c r="E61" s="56" t="s">
        <v>1728</v>
      </c>
      <c r="F61" s="55">
        <v>0</v>
      </c>
      <c r="G61" s="47">
        <v>0</v>
      </c>
      <c r="H61" s="47">
        <v>0</v>
      </c>
      <c r="I61" s="47">
        <v>0</v>
      </c>
      <c r="J61" s="47">
        <v>0</v>
      </c>
      <c r="K61" s="47">
        <f t="shared" si="0"/>
        <v>0</v>
      </c>
      <c r="L61" s="30">
        <v>0</v>
      </c>
      <c r="M61" s="30">
        <v>0</v>
      </c>
      <c r="N61" s="30">
        <v>0</v>
      </c>
      <c r="O61" s="47">
        <f t="shared" si="1"/>
        <v>0</v>
      </c>
      <c r="P61" s="30">
        <v>0</v>
      </c>
      <c r="Q61" s="30">
        <v>0</v>
      </c>
      <c r="R61" s="30">
        <v>0</v>
      </c>
      <c r="S61" s="30">
        <v>0</v>
      </c>
      <c r="T61" s="47">
        <f t="shared" si="5"/>
        <v>0</v>
      </c>
      <c r="U61" s="47">
        <f t="shared" si="2"/>
        <v>0</v>
      </c>
      <c r="V61" s="28">
        <v>0</v>
      </c>
    </row>
    <row r="62" spans="1:22" s="31" customFormat="1" ht="15" customHeight="1">
      <c r="A62" s="86" t="s">
        <v>1861</v>
      </c>
      <c r="B62" s="86"/>
      <c r="C62" s="87" t="s">
        <v>28</v>
      </c>
      <c r="D62" s="87"/>
      <c r="E62" s="53" t="s">
        <v>1809</v>
      </c>
      <c r="F62" s="54">
        <f aca="true" t="shared" si="8" ref="F62:J63">F64+F66+F68</f>
        <v>70000000</v>
      </c>
      <c r="G62" s="39">
        <f t="shared" si="8"/>
        <v>0</v>
      </c>
      <c r="H62" s="39">
        <f t="shared" si="8"/>
        <v>0</v>
      </c>
      <c r="I62" s="39">
        <f t="shared" si="8"/>
        <v>0</v>
      </c>
      <c r="J62" s="39">
        <f t="shared" si="8"/>
        <v>0</v>
      </c>
      <c r="K62" s="47">
        <f t="shared" si="0"/>
        <v>70000000</v>
      </c>
      <c r="L62" s="13">
        <v>0</v>
      </c>
      <c r="M62" s="13">
        <v>0</v>
      </c>
      <c r="N62" s="13">
        <v>0</v>
      </c>
      <c r="O62" s="47">
        <f t="shared" si="1"/>
        <v>0</v>
      </c>
      <c r="P62" s="13">
        <v>0</v>
      </c>
      <c r="Q62" s="13">
        <v>0</v>
      </c>
      <c r="R62" s="13">
        <v>0</v>
      </c>
      <c r="S62" s="13">
        <v>0</v>
      </c>
      <c r="T62" s="47">
        <f t="shared" si="5"/>
        <v>0</v>
      </c>
      <c r="U62" s="47">
        <f t="shared" si="2"/>
        <v>70000000</v>
      </c>
      <c r="V62" s="28">
        <v>0</v>
      </c>
    </row>
    <row r="63" spans="1:22" s="31" customFormat="1" ht="15" customHeight="1">
      <c r="A63" s="86" t="s">
        <v>1862</v>
      </c>
      <c r="B63" s="86"/>
      <c r="C63" s="87" t="s">
        <v>109</v>
      </c>
      <c r="D63" s="87"/>
      <c r="E63" s="53" t="s">
        <v>1809</v>
      </c>
      <c r="F63" s="54">
        <f t="shared" si="8"/>
        <v>100000000</v>
      </c>
      <c r="G63" s="39">
        <f t="shared" si="8"/>
        <v>0</v>
      </c>
      <c r="H63" s="39">
        <f t="shared" si="8"/>
        <v>0</v>
      </c>
      <c r="I63" s="39">
        <f t="shared" si="8"/>
        <v>0</v>
      </c>
      <c r="J63" s="39">
        <f t="shared" si="8"/>
        <v>0</v>
      </c>
      <c r="K63" s="47">
        <f t="shared" si="0"/>
        <v>100000000</v>
      </c>
      <c r="L63" s="30">
        <v>0</v>
      </c>
      <c r="M63" s="30">
        <v>0</v>
      </c>
      <c r="N63" s="30">
        <v>0</v>
      </c>
      <c r="O63" s="47">
        <f t="shared" si="1"/>
        <v>0</v>
      </c>
      <c r="P63" s="30">
        <v>0</v>
      </c>
      <c r="Q63" s="30">
        <v>0</v>
      </c>
      <c r="R63" s="30">
        <v>0</v>
      </c>
      <c r="S63" s="30">
        <v>0</v>
      </c>
      <c r="T63" s="47">
        <f t="shared" si="5"/>
        <v>0</v>
      </c>
      <c r="U63" s="47">
        <f t="shared" si="2"/>
        <v>100000000</v>
      </c>
      <c r="V63" s="28">
        <v>0</v>
      </c>
    </row>
    <row r="64" spans="1:22" s="31" customFormat="1" ht="15" customHeight="1">
      <c r="A64" s="86" t="s">
        <v>1843</v>
      </c>
      <c r="B64" s="86"/>
      <c r="C64" s="88" t="s">
        <v>28</v>
      </c>
      <c r="D64" s="88"/>
      <c r="E64" s="56" t="s">
        <v>1729</v>
      </c>
      <c r="F64" s="55">
        <v>0</v>
      </c>
      <c r="G64" s="33">
        <v>0</v>
      </c>
      <c r="H64" s="33">
        <v>0</v>
      </c>
      <c r="I64" s="33">
        <v>0</v>
      </c>
      <c r="J64" s="13">
        <v>0</v>
      </c>
      <c r="K64" s="47">
        <f t="shared" si="0"/>
        <v>0</v>
      </c>
      <c r="L64" s="13">
        <v>0</v>
      </c>
      <c r="M64" s="13">
        <v>0</v>
      </c>
      <c r="N64" s="13">
        <v>0</v>
      </c>
      <c r="O64" s="47">
        <f t="shared" si="1"/>
        <v>0</v>
      </c>
      <c r="P64" s="13">
        <v>0</v>
      </c>
      <c r="Q64" s="13">
        <v>0</v>
      </c>
      <c r="R64" s="13">
        <v>0</v>
      </c>
      <c r="S64" s="13">
        <v>0</v>
      </c>
      <c r="T64" s="47">
        <f t="shared" si="5"/>
        <v>0</v>
      </c>
      <c r="U64" s="47">
        <f t="shared" si="2"/>
        <v>0</v>
      </c>
      <c r="V64" s="28">
        <v>0</v>
      </c>
    </row>
    <row r="65" spans="1:22" s="31" customFormat="1" ht="15" customHeight="1">
      <c r="A65" s="86" t="s">
        <v>1844</v>
      </c>
      <c r="B65" s="86"/>
      <c r="C65" s="88" t="s">
        <v>109</v>
      </c>
      <c r="D65" s="88"/>
      <c r="E65" s="56" t="s">
        <v>1729</v>
      </c>
      <c r="F65" s="55">
        <v>0</v>
      </c>
      <c r="G65" s="33">
        <v>0</v>
      </c>
      <c r="H65" s="33">
        <v>0</v>
      </c>
      <c r="I65" s="33">
        <v>0</v>
      </c>
      <c r="J65" s="30">
        <v>0</v>
      </c>
      <c r="K65" s="47">
        <f t="shared" si="0"/>
        <v>0</v>
      </c>
      <c r="L65" s="30">
        <v>0</v>
      </c>
      <c r="M65" s="30">
        <v>0</v>
      </c>
      <c r="N65" s="30">
        <v>0</v>
      </c>
      <c r="O65" s="47">
        <f t="shared" si="1"/>
        <v>0</v>
      </c>
      <c r="P65" s="30">
        <v>0</v>
      </c>
      <c r="Q65" s="30">
        <v>0</v>
      </c>
      <c r="R65" s="30">
        <v>0</v>
      </c>
      <c r="S65" s="30">
        <v>0</v>
      </c>
      <c r="T65" s="47">
        <f t="shared" si="5"/>
        <v>0</v>
      </c>
      <c r="U65" s="47">
        <f t="shared" si="2"/>
        <v>0</v>
      </c>
      <c r="V65" s="28">
        <v>0</v>
      </c>
    </row>
    <row r="66" spans="1:256" s="31" customFormat="1" ht="15" customHeight="1">
      <c r="A66" s="86" t="s">
        <v>1845</v>
      </c>
      <c r="B66" s="86"/>
      <c r="C66" s="88" t="s">
        <v>28</v>
      </c>
      <c r="D66" s="88"/>
      <c r="E66" s="56" t="s">
        <v>1730</v>
      </c>
      <c r="F66" s="55">
        <v>20000000</v>
      </c>
      <c r="G66" s="33">
        <v>0</v>
      </c>
      <c r="H66" s="33">
        <v>0</v>
      </c>
      <c r="I66" s="33">
        <v>0</v>
      </c>
      <c r="J66" s="30">
        <v>0</v>
      </c>
      <c r="K66" s="47">
        <f t="shared" si="0"/>
        <v>20000000</v>
      </c>
      <c r="L66" s="30">
        <v>0</v>
      </c>
      <c r="M66" s="30">
        <v>0</v>
      </c>
      <c r="N66" s="30">
        <v>0</v>
      </c>
      <c r="O66" s="47">
        <f t="shared" si="1"/>
        <v>0</v>
      </c>
      <c r="P66" s="30">
        <v>0</v>
      </c>
      <c r="Q66" s="30">
        <v>0</v>
      </c>
      <c r="R66" s="30">
        <v>0</v>
      </c>
      <c r="S66" s="30">
        <v>0</v>
      </c>
      <c r="T66" s="47">
        <f t="shared" si="5"/>
        <v>0</v>
      </c>
      <c r="U66" s="47">
        <f t="shared" si="2"/>
        <v>20000000</v>
      </c>
      <c r="V66" s="28">
        <v>0</v>
      </c>
      <c r="W66" s="71"/>
      <c r="X66" s="71"/>
      <c r="Y66" s="89"/>
      <c r="Z66" s="89"/>
      <c r="AA66" s="29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28"/>
      <c r="AS66" s="71"/>
      <c r="AT66" s="71"/>
      <c r="AU66" s="89"/>
      <c r="AV66" s="89"/>
      <c r="AW66" s="29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28"/>
      <c r="BO66" s="71"/>
      <c r="BP66" s="71"/>
      <c r="BQ66" s="89"/>
      <c r="BR66" s="89"/>
      <c r="BS66" s="29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28"/>
      <c r="CK66" s="71"/>
      <c r="CL66" s="71"/>
      <c r="CM66" s="89"/>
      <c r="CN66" s="89"/>
      <c r="CO66" s="29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28"/>
      <c r="DG66" s="71"/>
      <c r="DH66" s="71"/>
      <c r="DI66" s="89"/>
      <c r="DJ66" s="89"/>
      <c r="DK66" s="29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28"/>
      <c r="EC66" s="71"/>
      <c r="ED66" s="71"/>
      <c r="EE66" s="89"/>
      <c r="EF66" s="89"/>
      <c r="EG66" s="29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28"/>
      <c r="EY66" s="71"/>
      <c r="EZ66" s="71"/>
      <c r="FA66" s="89"/>
      <c r="FB66" s="89"/>
      <c r="FC66" s="29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28"/>
      <c r="FU66" s="71"/>
      <c r="FV66" s="71"/>
      <c r="FW66" s="89"/>
      <c r="FX66" s="89"/>
      <c r="FY66" s="29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28"/>
      <c r="GQ66" s="71"/>
      <c r="GR66" s="71"/>
      <c r="GS66" s="89"/>
      <c r="GT66" s="89"/>
      <c r="GU66" s="29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28"/>
      <c r="HM66" s="71"/>
      <c r="HN66" s="71"/>
      <c r="HO66" s="89"/>
      <c r="HP66" s="89"/>
      <c r="HQ66" s="29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28"/>
      <c r="II66" s="71"/>
      <c r="IJ66" s="71"/>
      <c r="IK66" s="89"/>
      <c r="IL66" s="89"/>
      <c r="IM66" s="29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2" s="31" customFormat="1" ht="15" customHeight="1">
      <c r="A67" s="86" t="s">
        <v>1846</v>
      </c>
      <c r="B67" s="86"/>
      <c r="C67" s="88" t="s">
        <v>109</v>
      </c>
      <c r="D67" s="88"/>
      <c r="E67" s="56" t="s">
        <v>1730</v>
      </c>
      <c r="F67" s="55">
        <v>0</v>
      </c>
      <c r="G67" s="33">
        <v>0</v>
      </c>
      <c r="H67" s="33">
        <v>0</v>
      </c>
      <c r="I67" s="33">
        <v>0</v>
      </c>
      <c r="J67" s="13">
        <v>0</v>
      </c>
      <c r="K67" s="47">
        <f t="shared" si="0"/>
        <v>0</v>
      </c>
      <c r="L67" s="13">
        <v>0</v>
      </c>
      <c r="M67" s="13">
        <v>0</v>
      </c>
      <c r="N67" s="13">
        <v>0</v>
      </c>
      <c r="O67" s="47">
        <f t="shared" si="1"/>
        <v>0</v>
      </c>
      <c r="P67" s="13">
        <v>0</v>
      </c>
      <c r="Q67" s="13">
        <v>0</v>
      </c>
      <c r="R67" s="13">
        <v>0</v>
      </c>
      <c r="S67" s="13">
        <v>0</v>
      </c>
      <c r="T67" s="47">
        <f t="shared" si="5"/>
        <v>0</v>
      </c>
      <c r="U67" s="47">
        <f t="shared" si="2"/>
        <v>0</v>
      </c>
      <c r="V67" s="28">
        <v>0</v>
      </c>
    </row>
    <row r="68" spans="1:22" s="31" customFormat="1" ht="15" customHeight="1">
      <c r="A68" s="86" t="s">
        <v>1847</v>
      </c>
      <c r="B68" s="86"/>
      <c r="C68" s="88" t="s">
        <v>28</v>
      </c>
      <c r="D68" s="88"/>
      <c r="E68" s="56" t="s">
        <v>1731</v>
      </c>
      <c r="F68" s="55">
        <v>50000000</v>
      </c>
      <c r="G68" s="33">
        <v>0</v>
      </c>
      <c r="H68" s="33">
        <v>0</v>
      </c>
      <c r="I68" s="33">
        <v>0</v>
      </c>
      <c r="J68" s="13">
        <v>0</v>
      </c>
      <c r="K68" s="47">
        <f t="shared" si="0"/>
        <v>50000000</v>
      </c>
      <c r="L68" s="13">
        <v>0</v>
      </c>
      <c r="M68" s="13">
        <v>0</v>
      </c>
      <c r="N68" s="13">
        <v>0</v>
      </c>
      <c r="O68" s="47">
        <f t="shared" si="1"/>
        <v>0</v>
      </c>
      <c r="P68" s="13">
        <v>0</v>
      </c>
      <c r="Q68" s="13">
        <v>0</v>
      </c>
      <c r="R68" s="13">
        <v>0</v>
      </c>
      <c r="S68" s="13">
        <v>0</v>
      </c>
      <c r="T68" s="47">
        <f t="shared" si="5"/>
        <v>0</v>
      </c>
      <c r="U68" s="47">
        <f t="shared" si="2"/>
        <v>50000000</v>
      </c>
      <c r="V68" s="28">
        <v>0</v>
      </c>
    </row>
    <row r="69" spans="1:22" s="31" customFormat="1" ht="15" customHeight="1">
      <c r="A69" s="86" t="s">
        <v>1848</v>
      </c>
      <c r="B69" s="86"/>
      <c r="C69" s="88" t="s">
        <v>109</v>
      </c>
      <c r="D69" s="88"/>
      <c r="E69" s="56" t="s">
        <v>1731</v>
      </c>
      <c r="F69" s="55">
        <v>100000000</v>
      </c>
      <c r="G69" s="33">
        <v>0</v>
      </c>
      <c r="H69" s="33">
        <v>0</v>
      </c>
      <c r="I69" s="33">
        <v>0</v>
      </c>
      <c r="J69" s="30">
        <v>0</v>
      </c>
      <c r="K69" s="47">
        <f t="shared" si="0"/>
        <v>100000000</v>
      </c>
      <c r="L69" s="30">
        <v>0</v>
      </c>
      <c r="M69" s="30">
        <v>0</v>
      </c>
      <c r="N69" s="30">
        <v>0</v>
      </c>
      <c r="O69" s="47">
        <f t="shared" si="1"/>
        <v>0</v>
      </c>
      <c r="P69" s="30">
        <v>0</v>
      </c>
      <c r="Q69" s="30">
        <v>0</v>
      </c>
      <c r="R69" s="30">
        <v>0</v>
      </c>
      <c r="S69" s="30">
        <v>0</v>
      </c>
      <c r="T69" s="47">
        <f t="shared" si="5"/>
        <v>0</v>
      </c>
      <c r="U69" s="47">
        <f t="shared" si="2"/>
        <v>100000000</v>
      </c>
      <c r="V69" s="28">
        <v>0</v>
      </c>
    </row>
    <row r="70" spans="1:22" s="31" customFormat="1" ht="15" customHeight="1">
      <c r="A70" s="86" t="s">
        <v>1863</v>
      </c>
      <c r="B70" s="86"/>
      <c r="C70" s="88" t="s">
        <v>28</v>
      </c>
      <c r="D70" s="88"/>
      <c r="E70" s="56" t="s">
        <v>1732</v>
      </c>
      <c r="F70" s="55">
        <v>300000000</v>
      </c>
      <c r="G70" s="33">
        <v>0</v>
      </c>
      <c r="H70" s="33">
        <v>0</v>
      </c>
      <c r="I70" s="33">
        <v>0</v>
      </c>
      <c r="J70" s="30">
        <v>0</v>
      </c>
      <c r="K70" s="47">
        <f t="shared" si="0"/>
        <v>300000000</v>
      </c>
      <c r="L70" s="30">
        <v>0</v>
      </c>
      <c r="M70" s="30">
        <v>0</v>
      </c>
      <c r="N70" s="30">
        <v>0</v>
      </c>
      <c r="O70" s="47">
        <f t="shared" si="1"/>
        <v>0</v>
      </c>
      <c r="P70" s="30">
        <v>0</v>
      </c>
      <c r="Q70" s="30">
        <v>0</v>
      </c>
      <c r="R70" s="30">
        <v>0</v>
      </c>
      <c r="S70" s="30">
        <v>0</v>
      </c>
      <c r="T70" s="47">
        <f t="shared" si="5"/>
        <v>0</v>
      </c>
      <c r="U70" s="47">
        <f t="shared" si="2"/>
        <v>300000000</v>
      </c>
      <c r="V70" s="28">
        <v>0</v>
      </c>
    </row>
    <row r="71" spans="1:22" s="31" customFormat="1" ht="15" customHeight="1">
      <c r="A71" s="86" t="s">
        <v>1864</v>
      </c>
      <c r="B71" s="86"/>
      <c r="C71" s="88" t="s">
        <v>109</v>
      </c>
      <c r="D71" s="88"/>
      <c r="E71" s="56" t="s">
        <v>1732</v>
      </c>
      <c r="F71" s="55">
        <v>0</v>
      </c>
      <c r="G71" s="33">
        <v>0</v>
      </c>
      <c r="H71" s="33">
        <v>0</v>
      </c>
      <c r="I71" s="33">
        <v>0</v>
      </c>
      <c r="J71" s="45">
        <v>0</v>
      </c>
      <c r="K71" s="47">
        <f t="shared" si="0"/>
        <v>0</v>
      </c>
      <c r="L71" s="45">
        <v>0</v>
      </c>
      <c r="M71" s="45">
        <v>0</v>
      </c>
      <c r="N71" s="45">
        <v>0</v>
      </c>
      <c r="O71" s="47">
        <f t="shared" si="1"/>
        <v>0</v>
      </c>
      <c r="P71" s="45">
        <v>0</v>
      </c>
      <c r="Q71" s="45">
        <v>0</v>
      </c>
      <c r="R71" s="45">
        <v>0</v>
      </c>
      <c r="S71" s="45">
        <v>0</v>
      </c>
      <c r="T71" s="47">
        <f t="shared" si="5"/>
        <v>0</v>
      </c>
      <c r="U71" s="47">
        <f t="shared" si="2"/>
        <v>0</v>
      </c>
      <c r="V71" s="28">
        <v>0</v>
      </c>
    </row>
    <row r="72" spans="1:22" s="31" customFormat="1" ht="15" customHeight="1">
      <c r="A72" s="86" t="s">
        <v>1865</v>
      </c>
      <c r="B72" s="86"/>
      <c r="C72" s="88" t="s">
        <v>28</v>
      </c>
      <c r="D72" s="88"/>
      <c r="E72" s="56" t="s">
        <v>1786</v>
      </c>
      <c r="F72" s="55">
        <v>30838511</v>
      </c>
      <c r="G72" s="33">
        <v>0</v>
      </c>
      <c r="H72" s="33">
        <v>0</v>
      </c>
      <c r="I72" s="33">
        <v>0</v>
      </c>
      <c r="J72" s="13">
        <v>0</v>
      </c>
      <c r="K72" s="47">
        <f t="shared" si="0"/>
        <v>30838511</v>
      </c>
      <c r="L72" s="13">
        <v>0</v>
      </c>
      <c r="M72" s="13">
        <v>0</v>
      </c>
      <c r="N72" s="13">
        <v>0</v>
      </c>
      <c r="O72" s="47">
        <f t="shared" si="1"/>
        <v>0</v>
      </c>
      <c r="P72" s="13">
        <v>0</v>
      </c>
      <c r="Q72" s="13">
        <v>0</v>
      </c>
      <c r="R72" s="13">
        <v>0</v>
      </c>
      <c r="S72" s="13">
        <v>0</v>
      </c>
      <c r="T72" s="47">
        <f t="shared" si="5"/>
        <v>0</v>
      </c>
      <c r="U72" s="47">
        <f t="shared" si="2"/>
        <v>30838511</v>
      </c>
      <c r="V72" s="28">
        <v>0</v>
      </c>
    </row>
    <row r="73" spans="1:22" s="31" customFormat="1" ht="15" customHeight="1">
      <c r="A73" s="86" t="s">
        <v>1866</v>
      </c>
      <c r="B73" s="86"/>
      <c r="C73" s="88" t="s">
        <v>109</v>
      </c>
      <c r="D73" s="88"/>
      <c r="E73" s="56" t="s">
        <v>1786</v>
      </c>
      <c r="F73" s="55">
        <v>0</v>
      </c>
      <c r="G73" s="33">
        <v>0</v>
      </c>
      <c r="H73" s="33">
        <v>0</v>
      </c>
      <c r="I73" s="33">
        <v>0</v>
      </c>
      <c r="J73" s="30">
        <v>0</v>
      </c>
      <c r="K73" s="47">
        <f t="shared" si="0"/>
        <v>0</v>
      </c>
      <c r="L73" s="30">
        <v>0</v>
      </c>
      <c r="M73" s="30">
        <v>0</v>
      </c>
      <c r="N73" s="30">
        <v>0</v>
      </c>
      <c r="O73" s="47">
        <f t="shared" si="1"/>
        <v>0</v>
      </c>
      <c r="P73" s="30">
        <v>0</v>
      </c>
      <c r="Q73" s="30">
        <v>0</v>
      </c>
      <c r="R73" s="30">
        <v>0</v>
      </c>
      <c r="S73" s="30">
        <v>0</v>
      </c>
      <c r="T73" s="47">
        <f t="shared" si="5"/>
        <v>0</v>
      </c>
      <c r="U73" s="47">
        <f t="shared" si="2"/>
        <v>0</v>
      </c>
      <c r="V73" s="28">
        <v>0</v>
      </c>
    </row>
    <row r="74" spans="1:22" s="31" customFormat="1" ht="15" customHeight="1">
      <c r="A74" s="86" t="s">
        <v>1867</v>
      </c>
      <c r="B74" s="86"/>
      <c r="C74" s="87" t="s">
        <v>28</v>
      </c>
      <c r="D74" s="87"/>
      <c r="E74" s="53" t="s">
        <v>1787</v>
      </c>
      <c r="F74" s="54">
        <f aca="true" t="shared" si="9" ref="F74:J75">F76</f>
        <v>1000000</v>
      </c>
      <c r="G74" s="48">
        <f t="shared" si="9"/>
        <v>0</v>
      </c>
      <c r="H74" s="48">
        <f t="shared" si="9"/>
        <v>0</v>
      </c>
      <c r="I74" s="48">
        <f t="shared" si="9"/>
        <v>0</v>
      </c>
      <c r="J74" s="48">
        <f t="shared" si="9"/>
        <v>0</v>
      </c>
      <c r="K74" s="47">
        <f t="shared" si="0"/>
        <v>1000000</v>
      </c>
      <c r="L74" s="13">
        <v>0</v>
      </c>
      <c r="M74" s="13">
        <v>0</v>
      </c>
      <c r="N74" s="13">
        <v>0</v>
      </c>
      <c r="O74" s="47">
        <f t="shared" si="1"/>
        <v>0</v>
      </c>
      <c r="P74" s="13">
        <v>0</v>
      </c>
      <c r="Q74" s="13">
        <v>0</v>
      </c>
      <c r="R74" s="13">
        <v>0</v>
      </c>
      <c r="S74" s="13">
        <v>0</v>
      </c>
      <c r="T74" s="47">
        <f t="shared" si="5"/>
        <v>0</v>
      </c>
      <c r="U74" s="47">
        <f t="shared" si="2"/>
        <v>1000000</v>
      </c>
      <c r="V74" s="28">
        <v>0</v>
      </c>
    </row>
    <row r="75" spans="1:22" s="31" customFormat="1" ht="15" customHeight="1">
      <c r="A75" s="86" t="s">
        <v>1868</v>
      </c>
      <c r="B75" s="86"/>
      <c r="C75" s="87" t="s">
        <v>109</v>
      </c>
      <c r="D75" s="87"/>
      <c r="E75" s="53" t="s">
        <v>1787</v>
      </c>
      <c r="F75" s="54">
        <f t="shared" si="9"/>
        <v>0</v>
      </c>
      <c r="G75" s="48">
        <f t="shared" si="9"/>
        <v>0</v>
      </c>
      <c r="H75" s="48">
        <f t="shared" si="9"/>
        <v>0</v>
      </c>
      <c r="I75" s="48">
        <f t="shared" si="9"/>
        <v>0</v>
      </c>
      <c r="J75" s="48">
        <f t="shared" si="9"/>
        <v>0</v>
      </c>
      <c r="K75" s="47">
        <f t="shared" si="0"/>
        <v>0</v>
      </c>
      <c r="L75" s="30">
        <v>0</v>
      </c>
      <c r="M75" s="30">
        <v>0</v>
      </c>
      <c r="N75" s="30">
        <v>0</v>
      </c>
      <c r="O75" s="47">
        <f t="shared" si="1"/>
        <v>0</v>
      </c>
      <c r="P75" s="30">
        <v>0</v>
      </c>
      <c r="Q75" s="30">
        <v>0</v>
      </c>
      <c r="R75" s="30">
        <v>0</v>
      </c>
      <c r="S75" s="30">
        <v>0</v>
      </c>
      <c r="T75" s="47">
        <f t="shared" si="5"/>
        <v>0</v>
      </c>
      <c r="U75" s="47">
        <f t="shared" si="2"/>
        <v>0</v>
      </c>
      <c r="V75" s="28">
        <v>0</v>
      </c>
    </row>
    <row r="76" spans="1:22" s="31" customFormat="1" ht="15" customHeight="1">
      <c r="A76" s="86" t="s">
        <v>1849</v>
      </c>
      <c r="B76" s="86"/>
      <c r="C76" s="88" t="s">
        <v>28</v>
      </c>
      <c r="D76" s="88"/>
      <c r="E76" s="56" t="s">
        <v>1808</v>
      </c>
      <c r="F76" s="55">
        <v>1000000</v>
      </c>
      <c r="G76" s="33">
        <v>0</v>
      </c>
      <c r="H76" s="33">
        <v>0</v>
      </c>
      <c r="I76" s="33">
        <v>0</v>
      </c>
      <c r="J76" s="13">
        <v>0</v>
      </c>
      <c r="K76" s="47">
        <f t="shared" si="0"/>
        <v>1000000</v>
      </c>
      <c r="L76" s="13">
        <v>0</v>
      </c>
      <c r="M76" s="13">
        <v>0</v>
      </c>
      <c r="N76" s="13">
        <v>0</v>
      </c>
      <c r="O76" s="47">
        <f t="shared" si="1"/>
        <v>0</v>
      </c>
      <c r="P76" s="13">
        <v>0</v>
      </c>
      <c r="Q76" s="13">
        <v>0</v>
      </c>
      <c r="R76" s="13">
        <v>0</v>
      </c>
      <c r="S76" s="13">
        <v>0</v>
      </c>
      <c r="T76" s="47">
        <f t="shared" si="5"/>
        <v>0</v>
      </c>
      <c r="U76" s="47">
        <f t="shared" si="2"/>
        <v>1000000</v>
      </c>
      <c r="V76" s="28">
        <v>0</v>
      </c>
    </row>
    <row r="77" spans="1:22" s="31" customFormat="1" ht="15" customHeight="1">
      <c r="A77" s="86" t="s">
        <v>1850</v>
      </c>
      <c r="B77" s="86"/>
      <c r="C77" s="88" t="s">
        <v>109</v>
      </c>
      <c r="D77" s="88"/>
      <c r="E77" s="56" t="s">
        <v>1808</v>
      </c>
      <c r="F77" s="55">
        <v>0</v>
      </c>
      <c r="G77" s="33">
        <v>0</v>
      </c>
      <c r="H77" s="33">
        <v>0</v>
      </c>
      <c r="I77" s="33">
        <v>0</v>
      </c>
      <c r="J77" s="30">
        <v>0</v>
      </c>
      <c r="K77" s="47">
        <f aca="true" t="shared" si="10" ref="K77:K130">F77+G77-H77+I77-J77</f>
        <v>0</v>
      </c>
      <c r="L77" s="30">
        <v>0</v>
      </c>
      <c r="M77" s="30">
        <v>0</v>
      </c>
      <c r="N77" s="30">
        <v>0</v>
      </c>
      <c r="O77" s="47">
        <f t="shared" si="1"/>
        <v>0</v>
      </c>
      <c r="P77" s="30">
        <v>0</v>
      </c>
      <c r="Q77" s="30">
        <v>0</v>
      </c>
      <c r="R77" s="30">
        <v>0</v>
      </c>
      <c r="S77" s="30">
        <v>0</v>
      </c>
      <c r="T77" s="47">
        <f t="shared" si="5"/>
        <v>0</v>
      </c>
      <c r="U77" s="47">
        <f t="shared" si="2"/>
        <v>0</v>
      </c>
      <c r="V77" s="28">
        <v>0</v>
      </c>
    </row>
    <row r="78" spans="1:22" s="31" customFormat="1" ht="18" customHeight="1">
      <c r="A78" s="86" t="s">
        <v>1869</v>
      </c>
      <c r="B78" s="86"/>
      <c r="C78" s="87" t="s">
        <v>28</v>
      </c>
      <c r="D78" s="87"/>
      <c r="E78" s="53" t="s">
        <v>1788</v>
      </c>
      <c r="F78" s="54">
        <v>0</v>
      </c>
      <c r="G78" s="33">
        <v>0</v>
      </c>
      <c r="H78" s="33">
        <v>0</v>
      </c>
      <c r="I78" s="33">
        <v>0</v>
      </c>
      <c r="J78" s="13">
        <v>0</v>
      </c>
      <c r="K78" s="47">
        <f t="shared" si="10"/>
        <v>0</v>
      </c>
      <c r="L78" s="13">
        <v>0</v>
      </c>
      <c r="M78" s="13">
        <v>0</v>
      </c>
      <c r="N78" s="13">
        <v>0</v>
      </c>
      <c r="O78" s="47">
        <f aca="true" t="shared" si="11" ref="O78:O131">M78+N78</f>
        <v>0</v>
      </c>
      <c r="P78" s="13">
        <v>0</v>
      </c>
      <c r="Q78" s="13">
        <v>0</v>
      </c>
      <c r="R78" s="13">
        <v>0</v>
      </c>
      <c r="S78" s="13">
        <v>0</v>
      </c>
      <c r="T78" s="47">
        <f t="shared" si="5"/>
        <v>0</v>
      </c>
      <c r="U78" s="47">
        <f aca="true" t="shared" si="12" ref="U78:U131">K78-L78</f>
        <v>0</v>
      </c>
      <c r="V78" s="28">
        <v>0</v>
      </c>
    </row>
    <row r="79" spans="1:22" s="31" customFormat="1" ht="18" customHeight="1">
      <c r="A79" s="86" t="s">
        <v>1870</v>
      </c>
      <c r="B79" s="86"/>
      <c r="C79" s="87" t="s">
        <v>109</v>
      </c>
      <c r="D79" s="87"/>
      <c r="E79" s="53" t="s">
        <v>1788</v>
      </c>
      <c r="F79" s="54">
        <v>0</v>
      </c>
      <c r="G79" s="33">
        <v>0</v>
      </c>
      <c r="H79" s="33">
        <v>0</v>
      </c>
      <c r="I79" s="33">
        <v>0</v>
      </c>
      <c r="J79" s="47">
        <v>0</v>
      </c>
      <c r="K79" s="47">
        <f>F79+G79-H79+I79-J79</f>
        <v>0</v>
      </c>
      <c r="L79" s="47">
        <v>0</v>
      </c>
      <c r="M79" s="47">
        <v>0</v>
      </c>
      <c r="N79" s="47">
        <v>0</v>
      </c>
      <c r="O79" s="47">
        <f>M79+N79</f>
        <v>0</v>
      </c>
      <c r="P79" s="47">
        <v>0</v>
      </c>
      <c r="Q79" s="47">
        <v>0</v>
      </c>
      <c r="R79" s="47">
        <v>0</v>
      </c>
      <c r="S79" s="47">
        <v>0</v>
      </c>
      <c r="T79" s="47">
        <f>R79+S79</f>
        <v>0</v>
      </c>
      <c r="U79" s="47">
        <f>K79-L79</f>
        <v>0</v>
      </c>
      <c r="V79" s="28">
        <v>0</v>
      </c>
    </row>
    <row r="80" spans="1:22" s="31" customFormat="1" ht="15" customHeight="1">
      <c r="A80" s="91" t="s">
        <v>1733</v>
      </c>
      <c r="B80" s="91"/>
      <c r="C80" s="91"/>
      <c r="D80" s="91"/>
      <c r="E80" s="53" t="s">
        <v>1734</v>
      </c>
      <c r="F80" s="54">
        <f>SUM(F81:F84)</f>
        <v>0</v>
      </c>
      <c r="G80" s="39">
        <f>SUM(G81:G84)</f>
        <v>0</v>
      </c>
      <c r="H80" s="39">
        <f>SUM(H81:H84)</f>
        <v>0</v>
      </c>
      <c r="I80" s="39">
        <f>SUM(I81:I84)</f>
        <v>0</v>
      </c>
      <c r="J80" s="39">
        <f>SUM(J81:J84)</f>
        <v>0</v>
      </c>
      <c r="K80" s="47">
        <f t="shared" si="10"/>
        <v>0</v>
      </c>
      <c r="L80" s="13">
        <v>0</v>
      </c>
      <c r="M80" s="13">
        <v>0</v>
      </c>
      <c r="N80" s="13">
        <v>0</v>
      </c>
      <c r="O80" s="47">
        <f t="shared" si="11"/>
        <v>0</v>
      </c>
      <c r="P80" s="13">
        <v>0</v>
      </c>
      <c r="Q80" s="13">
        <v>0</v>
      </c>
      <c r="R80" s="13">
        <v>0</v>
      </c>
      <c r="S80" s="13">
        <v>0</v>
      </c>
      <c r="T80" s="47">
        <f t="shared" si="5"/>
        <v>0</v>
      </c>
      <c r="U80" s="47">
        <f t="shared" si="12"/>
        <v>0</v>
      </c>
      <c r="V80" s="28">
        <v>0</v>
      </c>
    </row>
    <row r="81" spans="1:22" s="31" customFormat="1" ht="15" customHeight="1">
      <c r="A81" s="86" t="s">
        <v>1851</v>
      </c>
      <c r="B81" s="86"/>
      <c r="C81" s="88" t="s">
        <v>28</v>
      </c>
      <c r="D81" s="88"/>
      <c r="E81" s="56" t="s">
        <v>1735</v>
      </c>
      <c r="F81" s="55">
        <v>0</v>
      </c>
      <c r="G81" s="33">
        <v>0</v>
      </c>
      <c r="H81" s="33">
        <v>0</v>
      </c>
      <c r="I81" s="33">
        <v>0</v>
      </c>
      <c r="J81" s="13">
        <v>0</v>
      </c>
      <c r="K81" s="47">
        <f t="shared" si="10"/>
        <v>0</v>
      </c>
      <c r="L81" s="13">
        <v>0</v>
      </c>
      <c r="M81" s="13">
        <v>0</v>
      </c>
      <c r="N81" s="13">
        <v>0</v>
      </c>
      <c r="O81" s="47">
        <f t="shared" si="11"/>
        <v>0</v>
      </c>
      <c r="P81" s="13">
        <v>0</v>
      </c>
      <c r="Q81" s="13">
        <v>0</v>
      </c>
      <c r="R81" s="13">
        <v>0</v>
      </c>
      <c r="S81" s="13">
        <v>0</v>
      </c>
      <c r="T81" s="47">
        <f t="shared" si="5"/>
        <v>0</v>
      </c>
      <c r="U81" s="47">
        <f t="shared" si="12"/>
        <v>0</v>
      </c>
      <c r="V81" s="28">
        <v>0</v>
      </c>
    </row>
    <row r="82" spans="1:22" s="31" customFormat="1" ht="15">
      <c r="A82" s="86" t="s">
        <v>1852</v>
      </c>
      <c r="B82" s="86"/>
      <c r="C82" s="88" t="s">
        <v>109</v>
      </c>
      <c r="D82" s="88"/>
      <c r="E82" s="56" t="s">
        <v>1735</v>
      </c>
      <c r="F82" s="55">
        <v>0</v>
      </c>
      <c r="G82" s="33">
        <v>0</v>
      </c>
      <c r="H82" s="33">
        <v>0</v>
      </c>
      <c r="I82" s="33">
        <v>0</v>
      </c>
      <c r="J82" s="13">
        <v>0</v>
      </c>
      <c r="K82" s="47">
        <f t="shared" si="10"/>
        <v>0</v>
      </c>
      <c r="L82" s="13">
        <v>0</v>
      </c>
      <c r="M82" s="13">
        <v>0</v>
      </c>
      <c r="N82" s="13">
        <v>0</v>
      </c>
      <c r="O82" s="47">
        <f t="shared" si="11"/>
        <v>0</v>
      </c>
      <c r="P82" s="13">
        <v>0</v>
      </c>
      <c r="Q82" s="13">
        <v>0</v>
      </c>
      <c r="R82" s="13">
        <v>0</v>
      </c>
      <c r="S82" s="13">
        <v>0</v>
      </c>
      <c r="T82" s="47">
        <f t="shared" si="5"/>
        <v>0</v>
      </c>
      <c r="U82" s="47">
        <f t="shared" si="12"/>
        <v>0</v>
      </c>
      <c r="V82" s="28">
        <v>0</v>
      </c>
    </row>
    <row r="83" spans="1:22" s="31" customFormat="1" ht="15">
      <c r="A83" s="86" t="s">
        <v>1853</v>
      </c>
      <c r="B83" s="86"/>
      <c r="C83" s="88" t="s">
        <v>28</v>
      </c>
      <c r="D83" s="88"/>
      <c r="E83" s="56" t="s">
        <v>1736</v>
      </c>
      <c r="F83" s="55">
        <v>0</v>
      </c>
      <c r="G83" s="33">
        <v>0</v>
      </c>
      <c r="H83" s="33">
        <v>0</v>
      </c>
      <c r="I83" s="33">
        <v>0</v>
      </c>
      <c r="J83" s="13">
        <v>0</v>
      </c>
      <c r="K83" s="47">
        <f t="shared" si="10"/>
        <v>0</v>
      </c>
      <c r="L83" s="13">
        <v>0</v>
      </c>
      <c r="M83" s="13">
        <v>0</v>
      </c>
      <c r="N83" s="13">
        <v>0</v>
      </c>
      <c r="O83" s="47">
        <f t="shared" si="11"/>
        <v>0</v>
      </c>
      <c r="P83" s="13">
        <v>0</v>
      </c>
      <c r="Q83" s="13">
        <v>0</v>
      </c>
      <c r="R83" s="13">
        <v>0</v>
      </c>
      <c r="S83" s="13">
        <v>0</v>
      </c>
      <c r="T83" s="47">
        <f t="shared" si="5"/>
        <v>0</v>
      </c>
      <c r="U83" s="47">
        <f t="shared" si="12"/>
        <v>0</v>
      </c>
      <c r="V83" s="28">
        <v>0</v>
      </c>
    </row>
    <row r="84" spans="1:22" s="31" customFormat="1" ht="15">
      <c r="A84" s="86" t="s">
        <v>1854</v>
      </c>
      <c r="B84" s="86"/>
      <c r="C84" s="88" t="s">
        <v>109</v>
      </c>
      <c r="D84" s="88"/>
      <c r="E84" s="56" t="s">
        <v>1736</v>
      </c>
      <c r="F84" s="55">
        <v>0</v>
      </c>
      <c r="G84" s="33">
        <v>0</v>
      </c>
      <c r="H84" s="33">
        <v>0</v>
      </c>
      <c r="I84" s="33">
        <v>0</v>
      </c>
      <c r="J84" s="13">
        <v>0</v>
      </c>
      <c r="K84" s="47">
        <f t="shared" si="10"/>
        <v>0</v>
      </c>
      <c r="L84" s="13">
        <v>0</v>
      </c>
      <c r="M84" s="13">
        <v>0</v>
      </c>
      <c r="N84" s="13">
        <v>0</v>
      </c>
      <c r="O84" s="47">
        <f t="shared" si="11"/>
        <v>0</v>
      </c>
      <c r="P84" s="13">
        <v>0</v>
      </c>
      <c r="Q84" s="13">
        <v>0</v>
      </c>
      <c r="R84" s="13">
        <v>0</v>
      </c>
      <c r="S84" s="13">
        <v>0</v>
      </c>
      <c r="T84" s="47">
        <f t="shared" si="5"/>
        <v>0</v>
      </c>
      <c r="U84" s="47">
        <f t="shared" si="12"/>
        <v>0</v>
      </c>
      <c r="V84" s="28">
        <v>0</v>
      </c>
    </row>
    <row r="85" spans="1:22" s="31" customFormat="1" ht="15">
      <c r="A85" s="93" t="s">
        <v>1744</v>
      </c>
      <c r="B85" s="93"/>
      <c r="C85" s="93"/>
      <c r="D85" s="93"/>
      <c r="E85" s="58" t="s">
        <v>1745</v>
      </c>
      <c r="F85" s="59">
        <f>F86+F100+F128</f>
        <v>23472260488</v>
      </c>
      <c r="G85" s="65">
        <f aca="true" t="shared" si="13" ref="G85:S85">G86+G100+G128</f>
        <v>0</v>
      </c>
      <c r="H85" s="65">
        <f t="shared" si="13"/>
        <v>0</v>
      </c>
      <c r="I85" s="65">
        <f t="shared" si="13"/>
        <v>0</v>
      </c>
      <c r="J85" s="65">
        <f t="shared" si="13"/>
        <v>0</v>
      </c>
      <c r="K85" s="33">
        <f t="shared" si="10"/>
        <v>23472260488</v>
      </c>
      <c r="L85" s="65">
        <f t="shared" si="13"/>
        <v>0</v>
      </c>
      <c r="M85" s="65">
        <f t="shared" si="13"/>
        <v>0</v>
      </c>
      <c r="N85" s="65">
        <f t="shared" si="13"/>
        <v>0</v>
      </c>
      <c r="O85" s="33">
        <f t="shared" si="11"/>
        <v>0</v>
      </c>
      <c r="P85" s="65">
        <f t="shared" si="13"/>
        <v>0</v>
      </c>
      <c r="Q85" s="65">
        <f t="shared" si="13"/>
        <v>0</v>
      </c>
      <c r="R85" s="65">
        <f t="shared" si="13"/>
        <v>0</v>
      </c>
      <c r="S85" s="65">
        <f t="shared" si="13"/>
        <v>0</v>
      </c>
      <c r="T85" s="33">
        <f t="shared" si="5"/>
        <v>0</v>
      </c>
      <c r="U85" s="47">
        <f t="shared" si="12"/>
        <v>23472260488</v>
      </c>
      <c r="V85" s="28">
        <v>0</v>
      </c>
    </row>
    <row r="86" spans="1:22" s="31" customFormat="1" ht="15" customHeight="1">
      <c r="A86" s="94" t="s">
        <v>1746</v>
      </c>
      <c r="B86" s="94"/>
      <c r="C86" s="94"/>
      <c r="D86" s="94"/>
      <c r="E86" s="60" t="s">
        <v>967</v>
      </c>
      <c r="F86" s="61">
        <f>SUM(F87)</f>
        <v>7227299869</v>
      </c>
      <c r="G86" s="46">
        <f aca="true" t="shared" si="14" ref="G86:S86">SUM(G87)</f>
        <v>0</v>
      </c>
      <c r="H86" s="46">
        <f t="shared" si="14"/>
        <v>0</v>
      </c>
      <c r="I86" s="46">
        <f t="shared" si="14"/>
        <v>0</v>
      </c>
      <c r="J86" s="46">
        <f t="shared" si="14"/>
        <v>0</v>
      </c>
      <c r="K86" s="47">
        <f t="shared" si="10"/>
        <v>7227299869</v>
      </c>
      <c r="L86" s="46">
        <v>0</v>
      </c>
      <c r="M86" s="46">
        <f t="shared" si="14"/>
        <v>0</v>
      </c>
      <c r="N86" s="46">
        <f t="shared" si="14"/>
        <v>0</v>
      </c>
      <c r="O86" s="47">
        <f t="shared" si="11"/>
        <v>0</v>
      </c>
      <c r="P86" s="46">
        <f t="shared" si="14"/>
        <v>0</v>
      </c>
      <c r="Q86" s="46">
        <f t="shared" si="14"/>
        <v>0</v>
      </c>
      <c r="R86" s="46">
        <f t="shared" si="14"/>
        <v>0</v>
      </c>
      <c r="S86" s="46">
        <f t="shared" si="14"/>
        <v>0</v>
      </c>
      <c r="T86" s="47">
        <f t="shared" si="5"/>
        <v>0</v>
      </c>
      <c r="U86" s="47">
        <f t="shared" si="12"/>
        <v>7227299869</v>
      </c>
      <c r="V86" s="28">
        <v>0</v>
      </c>
    </row>
    <row r="87" spans="1:22" s="31" customFormat="1" ht="15">
      <c r="A87" s="86" t="s">
        <v>1739</v>
      </c>
      <c r="B87" s="86"/>
      <c r="C87" s="86"/>
      <c r="D87" s="86"/>
      <c r="E87" s="62" t="s">
        <v>967</v>
      </c>
      <c r="F87" s="55">
        <f>F88+F92</f>
        <v>7227299869</v>
      </c>
      <c r="G87" s="28">
        <f aca="true" t="shared" si="15" ref="G87:S87">G88+G92</f>
        <v>0</v>
      </c>
      <c r="H87" s="28">
        <f t="shared" si="15"/>
        <v>0</v>
      </c>
      <c r="I87" s="28">
        <f t="shared" si="15"/>
        <v>0</v>
      </c>
      <c r="J87" s="28">
        <f t="shared" si="15"/>
        <v>0</v>
      </c>
      <c r="K87" s="47">
        <f t="shared" si="10"/>
        <v>7227299869</v>
      </c>
      <c r="L87" s="28">
        <v>0</v>
      </c>
      <c r="M87" s="28">
        <f t="shared" si="15"/>
        <v>0</v>
      </c>
      <c r="N87" s="28">
        <f t="shared" si="15"/>
        <v>0</v>
      </c>
      <c r="O87" s="47">
        <f t="shared" si="11"/>
        <v>0</v>
      </c>
      <c r="P87" s="28">
        <f t="shared" si="15"/>
        <v>0</v>
      </c>
      <c r="Q87" s="28">
        <f t="shared" si="15"/>
        <v>0</v>
      </c>
      <c r="R87" s="28">
        <f t="shared" si="15"/>
        <v>0</v>
      </c>
      <c r="S87" s="28">
        <f t="shared" si="15"/>
        <v>0</v>
      </c>
      <c r="T87" s="47">
        <f t="shared" si="5"/>
        <v>0</v>
      </c>
      <c r="U87" s="47">
        <f t="shared" si="12"/>
        <v>7227299869</v>
      </c>
      <c r="V87" s="28">
        <v>0</v>
      </c>
    </row>
    <row r="88" spans="1:22" s="31" customFormat="1" ht="18">
      <c r="A88" s="86" t="s">
        <v>1747</v>
      </c>
      <c r="B88" s="86"/>
      <c r="C88" s="86"/>
      <c r="D88" s="86"/>
      <c r="E88" s="62" t="s">
        <v>969</v>
      </c>
      <c r="F88" s="55">
        <f>SUM(F89)</f>
        <v>236636265</v>
      </c>
      <c r="G88" s="28">
        <f>SUM(G89)</f>
        <v>0</v>
      </c>
      <c r="H88" s="28">
        <f>SUM(H89)</f>
        <v>0</v>
      </c>
      <c r="I88" s="28">
        <f>SUM(I89)</f>
        <v>0</v>
      </c>
      <c r="J88" s="28">
        <f aca="true" t="shared" si="16" ref="J88:S88">SUM(J89)</f>
        <v>0</v>
      </c>
      <c r="K88" s="47">
        <f t="shared" si="10"/>
        <v>236636265</v>
      </c>
      <c r="L88" s="28">
        <f t="shared" si="16"/>
        <v>0</v>
      </c>
      <c r="M88" s="28">
        <f t="shared" si="16"/>
        <v>0</v>
      </c>
      <c r="N88" s="28">
        <f t="shared" si="16"/>
        <v>0</v>
      </c>
      <c r="O88" s="47">
        <f t="shared" si="11"/>
        <v>0</v>
      </c>
      <c r="P88" s="28">
        <f t="shared" si="16"/>
        <v>0</v>
      </c>
      <c r="Q88" s="28">
        <f t="shared" si="16"/>
        <v>0</v>
      </c>
      <c r="R88" s="28">
        <f t="shared" si="16"/>
        <v>0</v>
      </c>
      <c r="S88" s="28">
        <f t="shared" si="16"/>
        <v>0</v>
      </c>
      <c r="T88" s="47">
        <f t="shared" si="5"/>
        <v>0</v>
      </c>
      <c r="U88" s="47">
        <f t="shared" si="12"/>
        <v>236636265</v>
      </c>
      <c r="V88" s="28">
        <v>0</v>
      </c>
    </row>
    <row r="89" spans="1:22" s="31" customFormat="1" ht="18">
      <c r="A89" s="86" t="s">
        <v>1749</v>
      </c>
      <c r="B89" s="86"/>
      <c r="C89" s="86"/>
      <c r="D89" s="86"/>
      <c r="E89" s="62" t="s">
        <v>971</v>
      </c>
      <c r="F89" s="55">
        <f>SUM(F90:F91)</f>
        <v>236636265</v>
      </c>
      <c r="G89" s="28">
        <f>SUM(G90:G91)</f>
        <v>0</v>
      </c>
      <c r="H89" s="28">
        <f>SUM(H90:H91)</f>
        <v>0</v>
      </c>
      <c r="I89" s="28">
        <f>SUM(I90:I91)</f>
        <v>0</v>
      </c>
      <c r="J89" s="28">
        <f aca="true" t="shared" si="17" ref="J89:S89">SUM(J90:J91)</f>
        <v>0</v>
      </c>
      <c r="K89" s="47">
        <f t="shared" si="10"/>
        <v>236636265</v>
      </c>
      <c r="L89" s="28">
        <f t="shared" si="17"/>
        <v>0</v>
      </c>
      <c r="M89" s="28">
        <f t="shared" si="17"/>
        <v>0</v>
      </c>
      <c r="N89" s="28">
        <f t="shared" si="17"/>
        <v>0</v>
      </c>
      <c r="O89" s="47">
        <f t="shared" si="11"/>
        <v>0</v>
      </c>
      <c r="P89" s="28">
        <f t="shared" si="17"/>
        <v>0</v>
      </c>
      <c r="Q89" s="28">
        <f t="shared" si="17"/>
        <v>0</v>
      </c>
      <c r="R89" s="28">
        <f t="shared" si="17"/>
        <v>0</v>
      </c>
      <c r="S89" s="28">
        <f t="shared" si="17"/>
        <v>0</v>
      </c>
      <c r="T89" s="47">
        <f t="shared" si="5"/>
        <v>0</v>
      </c>
      <c r="U89" s="47">
        <f t="shared" si="12"/>
        <v>236636265</v>
      </c>
      <c r="V89" s="28">
        <v>0</v>
      </c>
    </row>
    <row r="90" spans="1:22" s="31" customFormat="1" ht="15">
      <c r="A90" s="86" t="s">
        <v>1825</v>
      </c>
      <c r="B90" s="86"/>
      <c r="C90" s="88" t="s">
        <v>1810</v>
      </c>
      <c r="D90" s="88"/>
      <c r="E90" s="62" t="s">
        <v>973</v>
      </c>
      <c r="F90" s="63">
        <f>195177150</f>
        <v>195177150</v>
      </c>
      <c r="G90" s="28">
        <v>0</v>
      </c>
      <c r="H90" s="28">
        <v>0</v>
      </c>
      <c r="I90" s="28">
        <v>0</v>
      </c>
      <c r="J90" s="28">
        <v>0</v>
      </c>
      <c r="K90" s="47">
        <f t="shared" si="10"/>
        <v>195177150</v>
      </c>
      <c r="L90" s="28">
        <v>0</v>
      </c>
      <c r="M90" s="28">
        <v>0</v>
      </c>
      <c r="N90" s="28">
        <v>0</v>
      </c>
      <c r="O90" s="47">
        <f t="shared" si="11"/>
        <v>0</v>
      </c>
      <c r="P90" s="28">
        <v>0</v>
      </c>
      <c r="Q90" s="28">
        <v>0</v>
      </c>
      <c r="R90" s="28">
        <v>0</v>
      </c>
      <c r="S90" s="28">
        <v>0</v>
      </c>
      <c r="T90" s="47">
        <f t="shared" si="5"/>
        <v>0</v>
      </c>
      <c r="U90" s="47">
        <f t="shared" si="12"/>
        <v>195177150</v>
      </c>
      <c r="V90" s="28">
        <v>0</v>
      </c>
    </row>
    <row r="91" spans="1:22" s="31" customFormat="1" ht="18">
      <c r="A91" s="86" t="s">
        <v>1826</v>
      </c>
      <c r="B91" s="86"/>
      <c r="C91" s="88" t="s">
        <v>1811</v>
      </c>
      <c r="D91" s="88"/>
      <c r="E91" s="62" t="s">
        <v>977</v>
      </c>
      <c r="F91" s="63">
        <v>41459115</v>
      </c>
      <c r="G91" s="28">
        <v>0</v>
      </c>
      <c r="H91" s="28">
        <v>0</v>
      </c>
      <c r="I91" s="28">
        <v>0</v>
      </c>
      <c r="J91" s="28">
        <v>0</v>
      </c>
      <c r="K91" s="47">
        <f t="shared" si="10"/>
        <v>41459115</v>
      </c>
      <c r="L91" s="28">
        <v>0</v>
      </c>
      <c r="M91" s="28">
        <v>0</v>
      </c>
      <c r="N91" s="28">
        <v>0</v>
      </c>
      <c r="O91" s="47">
        <f t="shared" si="11"/>
        <v>0</v>
      </c>
      <c r="P91" s="28">
        <v>0</v>
      </c>
      <c r="Q91" s="28">
        <v>0</v>
      </c>
      <c r="R91" s="28">
        <v>0</v>
      </c>
      <c r="S91" s="28">
        <v>0</v>
      </c>
      <c r="T91" s="47">
        <f t="shared" si="5"/>
        <v>0</v>
      </c>
      <c r="U91" s="47">
        <f t="shared" si="12"/>
        <v>41459115</v>
      </c>
      <c r="V91" s="28">
        <v>0</v>
      </c>
    </row>
    <row r="92" spans="1:22" s="31" customFormat="1" ht="18">
      <c r="A92" s="86" t="s">
        <v>1748</v>
      </c>
      <c r="B92" s="86"/>
      <c r="C92" s="86"/>
      <c r="D92" s="86"/>
      <c r="E92" s="62" t="s">
        <v>979</v>
      </c>
      <c r="F92" s="55">
        <f>F93+F98</f>
        <v>6990663604</v>
      </c>
      <c r="G92" s="28">
        <f>G93+G98</f>
        <v>0</v>
      </c>
      <c r="H92" s="28">
        <f>H93+H98</f>
        <v>0</v>
      </c>
      <c r="I92" s="28">
        <f>I93+I98</f>
        <v>0</v>
      </c>
      <c r="J92" s="28">
        <f>J93+J98</f>
        <v>0</v>
      </c>
      <c r="K92" s="47">
        <f t="shared" si="10"/>
        <v>6990663604</v>
      </c>
      <c r="L92" s="28">
        <f aca="true" t="shared" si="18" ref="L92:S92">L93+L98</f>
        <v>756276406</v>
      </c>
      <c r="M92" s="28">
        <f t="shared" si="18"/>
        <v>0</v>
      </c>
      <c r="N92" s="28">
        <f t="shared" si="18"/>
        <v>0</v>
      </c>
      <c r="O92" s="47">
        <f t="shared" si="11"/>
        <v>0</v>
      </c>
      <c r="P92" s="28">
        <f t="shared" si="18"/>
        <v>0</v>
      </c>
      <c r="Q92" s="28">
        <f t="shared" si="18"/>
        <v>0</v>
      </c>
      <c r="R92" s="28">
        <f t="shared" si="18"/>
        <v>0</v>
      </c>
      <c r="S92" s="28">
        <f t="shared" si="18"/>
        <v>0</v>
      </c>
      <c r="T92" s="47">
        <f t="shared" si="5"/>
        <v>0</v>
      </c>
      <c r="U92" s="47">
        <f t="shared" si="12"/>
        <v>6234387198</v>
      </c>
      <c r="V92" s="28">
        <v>0</v>
      </c>
    </row>
    <row r="93" spans="1:22" s="31" customFormat="1" ht="15">
      <c r="A93" s="86" t="s">
        <v>1750</v>
      </c>
      <c r="B93" s="86"/>
      <c r="C93" s="86"/>
      <c r="D93" s="86"/>
      <c r="E93" s="62" t="s">
        <v>981</v>
      </c>
      <c r="F93" s="55">
        <f>SUM(F94:F97)</f>
        <v>2175663604</v>
      </c>
      <c r="G93" s="28">
        <f>SUM(G94:G97)</f>
        <v>0</v>
      </c>
      <c r="H93" s="28">
        <f>SUM(H94:H97)</f>
        <v>0</v>
      </c>
      <c r="I93" s="28">
        <f>SUM(I94:I97)</f>
        <v>0</v>
      </c>
      <c r="J93" s="28">
        <f>SUM(J94:J97)</f>
        <v>0</v>
      </c>
      <c r="K93" s="47">
        <f t="shared" si="10"/>
        <v>2175663604</v>
      </c>
      <c r="L93" s="28">
        <f aca="true" t="shared" si="19" ref="L93:S93">SUM(L94:L97)</f>
        <v>756276406</v>
      </c>
      <c r="M93" s="28">
        <f t="shared" si="19"/>
        <v>0</v>
      </c>
      <c r="N93" s="28">
        <f t="shared" si="19"/>
        <v>0</v>
      </c>
      <c r="O93" s="47">
        <f t="shared" si="11"/>
        <v>0</v>
      </c>
      <c r="P93" s="28">
        <f t="shared" si="19"/>
        <v>0</v>
      </c>
      <c r="Q93" s="28">
        <f t="shared" si="19"/>
        <v>0</v>
      </c>
      <c r="R93" s="28">
        <f t="shared" si="19"/>
        <v>0</v>
      </c>
      <c r="S93" s="28">
        <f t="shared" si="19"/>
        <v>0</v>
      </c>
      <c r="T93" s="47">
        <f t="shared" si="5"/>
        <v>0</v>
      </c>
      <c r="U93" s="47">
        <f t="shared" si="12"/>
        <v>1419387198</v>
      </c>
      <c r="V93" s="28">
        <v>0</v>
      </c>
    </row>
    <row r="94" spans="1:22" s="31" customFormat="1" ht="15">
      <c r="A94" s="86" t="s">
        <v>1823</v>
      </c>
      <c r="B94" s="86"/>
      <c r="C94" s="88" t="s">
        <v>1810</v>
      </c>
      <c r="D94" s="88"/>
      <c r="E94" s="62" t="s">
        <v>983</v>
      </c>
      <c r="F94" s="63">
        <v>1183028208</v>
      </c>
      <c r="G94" s="28">
        <v>0</v>
      </c>
      <c r="H94" s="28">
        <v>0</v>
      </c>
      <c r="I94" s="28">
        <v>0</v>
      </c>
      <c r="J94" s="28">
        <v>0</v>
      </c>
      <c r="K94" s="47">
        <f t="shared" si="10"/>
        <v>1183028208</v>
      </c>
      <c r="L94" s="43">
        <v>756276406</v>
      </c>
      <c r="M94" s="28">
        <v>0</v>
      </c>
      <c r="N94" s="28">
        <v>0</v>
      </c>
      <c r="O94" s="47">
        <f t="shared" si="11"/>
        <v>0</v>
      </c>
      <c r="P94" s="28">
        <v>0</v>
      </c>
      <c r="Q94" s="28">
        <v>0</v>
      </c>
      <c r="R94" s="28">
        <v>0</v>
      </c>
      <c r="S94" s="28">
        <v>0</v>
      </c>
      <c r="T94" s="47">
        <f t="shared" si="5"/>
        <v>0</v>
      </c>
      <c r="U94" s="47">
        <f t="shared" si="12"/>
        <v>426751802</v>
      </c>
      <c r="V94" s="28">
        <v>0</v>
      </c>
    </row>
    <row r="95" spans="1:22" s="31" customFormat="1" ht="15">
      <c r="A95" s="86" t="s">
        <v>1824</v>
      </c>
      <c r="B95" s="86"/>
      <c r="C95" s="88" t="s">
        <v>1811</v>
      </c>
      <c r="D95" s="88"/>
      <c r="E95" s="62" t="s">
        <v>983</v>
      </c>
      <c r="F95" s="63">
        <v>510433960</v>
      </c>
      <c r="G95" s="28">
        <v>0</v>
      </c>
      <c r="H95" s="28">
        <v>0</v>
      </c>
      <c r="I95" s="28">
        <v>0</v>
      </c>
      <c r="J95" s="28">
        <v>0</v>
      </c>
      <c r="K95" s="47">
        <f t="shared" si="10"/>
        <v>510433960</v>
      </c>
      <c r="L95" s="28">
        <v>0</v>
      </c>
      <c r="M95" s="28">
        <v>0</v>
      </c>
      <c r="N95" s="28">
        <v>0</v>
      </c>
      <c r="O95" s="47">
        <f t="shared" si="11"/>
        <v>0</v>
      </c>
      <c r="P95" s="28">
        <v>0</v>
      </c>
      <c r="Q95" s="28">
        <v>0</v>
      </c>
      <c r="R95" s="28">
        <v>0</v>
      </c>
      <c r="S95" s="28">
        <v>0</v>
      </c>
      <c r="T95" s="47">
        <f t="shared" si="5"/>
        <v>0</v>
      </c>
      <c r="U95" s="47">
        <f t="shared" si="12"/>
        <v>510433960</v>
      </c>
      <c r="V95" s="28">
        <v>0</v>
      </c>
    </row>
    <row r="96" spans="1:22" s="31" customFormat="1" ht="15">
      <c r="A96" s="86" t="s">
        <v>1813</v>
      </c>
      <c r="B96" s="86"/>
      <c r="C96" s="88" t="s">
        <v>1812</v>
      </c>
      <c r="D96" s="88"/>
      <c r="E96" s="62" t="s">
        <v>983</v>
      </c>
      <c r="F96" s="63">
        <v>481649509</v>
      </c>
      <c r="G96" s="28">
        <v>0</v>
      </c>
      <c r="H96" s="28">
        <v>0</v>
      </c>
      <c r="I96" s="28">
        <v>0</v>
      </c>
      <c r="J96" s="28">
        <v>0</v>
      </c>
      <c r="K96" s="47">
        <f t="shared" si="10"/>
        <v>481649509</v>
      </c>
      <c r="L96" s="28">
        <v>0</v>
      </c>
      <c r="M96" s="28">
        <v>0</v>
      </c>
      <c r="N96" s="28">
        <v>0</v>
      </c>
      <c r="O96" s="47">
        <f t="shared" si="11"/>
        <v>0</v>
      </c>
      <c r="P96" s="28">
        <v>0</v>
      </c>
      <c r="Q96" s="28">
        <v>0</v>
      </c>
      <c r="R96" s="28">
        <v>0</v>
      </c>
      <c r="S96" s="28">
        <v>0</v>
      </c>
      <c r="T96" s="47">
        <f t="shared" si="5"/>
        <v>0</v>
      </c>
      <c r="U96" s="47">
        <f t="shared" si="12"/>
        <v>481649509</v>
      </c>
      <c r="V96" s="28">
        <v>0</v>
      </c>
    </row>
    <row r="97" spans="1:22" s="31" customFormat="1" ht="15">
      <c r="A97" s="86" t="s">
        <v>1767</v>
      </c>
      <c r="B97" s="86"/>
      <c r="C97" s="88" t="s">
        <v>1822</v>
      </c>
      <c r="D97" s="88"/>
      <c r="E97" s="62" t="s">
        <v>1738</v>
      </c>
      <c r="F97" s="63">
        <v>551927</v>
      </c>
      <c r="G97" s="28">
        <v>0</v>
      </c>
      <c r="H97" s="28">
        <v>0</v>
      </c>
      <c r="I97" s="28">
        <v>0</v>
      </c>
      <c r="J97" s="28">
        <v>0</v>
      </c>
      <c r="K97" s="47">
        <f t="shared" si="10"/>
        <v>551927</v>
      </c>
      <c r="L97" s="28">
        <v>0</v>
      </c>
      <c r="M97" s="28">
        <v>0</v>
      </c>
      <c r="N97" s="28">
        <v>0</v>
      </c>
      <c r="O97" s="47">
        <f t="shared" si="11"/>
        <v>0</v>
      </c>
      <c r="P97" s="28">
        <v>0</v>
      </c>
      <c r="Q97" s="28">
        <v>0</v>
      </c>
      <c r="R97" s="28">
        <v>0</v>
      </c>
      <c r="S97" s="28">
        <v>0</v>
      </c>
      <c r="T97" s="47">
        <f t="shared" si="5"/>
        <v>0</v>
      </c>
      <c r="U97" s="47">
        <f t="shared" si="12"/>
        <v>551927</v>
      </c>
      <c r="V97" s="28">
        <v>0</v>
      </c>
    </row>
    <row r="98" spans="1:22" s="31" customFormat="1" ht="15">
      <c r="A98" s="86" t="s">
        <v>1751</v>
      </c>
      <c r="B98" s="86"/>
      <c r="C98" s="88"/>
      <c r="D98" s="88"/>
      <c r="E98" s="62" t="s">
        <v>987</v>
      </c>
      <c r="F98" s="55">
        <f>SUM(F99)</f>
        <v>4815000000</v>
      </c>
      <c r="G98" s="28">
        <f>SUM(G99)</f>
        <v>0</v>
      </c>
      <c r="H98" s="28">
        <f>SUM(H99)</f>
        <v>0</v>
      </c>
      <c r="I98" s="28">
        <f>SUM(I99)</f>
        <v>0</v>
      </c>
      <c r="J98" s="28">
        <f>SUM(J99)</f>
        <v>0</v>
      </c>
      <c r="K98" s="47">
        <f t="shared" si="10"/>
        <v>4815000000</v>
      </c>
      <c r="L98" s="28">
        <v>0</v>
      </c>
      <c r="M98" s="28">
        <v>0</v>
      </c>
      <c r="N98" s="28">
        <v>0</v>
      </c>
      <c r="O98" s="47">
        <f t="shared" si="11"/>
        <v>0</v>
      </c>
      <c r="P98" s="28">
        <v>0</v>
      </c>
      <c r="Q98" s="28">
        <v>0</v>
      </c>
      <c r="R98" s="28">
        <v>0</v>
      </c>
      <c r="S98" s="28">
        <v>0</v>
      </c>
      <c r="T98" s="47">
        <f t="shared" si="5"/>
        <v>0</v>
      </c>
      <c r="U98" s="47">
        <f t="shared" si="12"/>
        <v>4815000000</v>
      </c>
      <c r="V98" s="28">
        <v>0</v>
      </c>
    </row>
    <row r="99" spans="1:22" s="31" customFormat="1" ht="15">
      <c r="A99" s="86" t="s">
        <v>1814</v>
      </c>
      <c r="B99" s="86"/>
      <c r="C99" s="88" t="s">
        <v>1810</v>
      </c>
      <c r="D99" s="88"/>
      <c r="E99" s="62" t="s">
        <v>989</v>
      </c>
      <c r="F99" s="63">
        <f>4815000000</f>
        <v>4815000000</v>
      </c>
      <c r="G99" s="28">
        <v>0</v>
      </c>
      <c r="H99" s="28">
        <v>0</v>
      </c>
      <c r="I99" s="28">
        <v>0</v>
      </c>
      <c r="J99" s="28">
        <v>0</v>
      </c>
      <c r="K99" s="47">
        <f t="shared" si="10"/>
        <v>4815000000</v>
      </c>
      <c r="L99" s="28">
        <v>0</v>
      </c>
      <c r="M99" s="28">
        <v>0</v>
      </c>
      <c r="N99" s="28">
        <v>0</v>
      </c>
      <c r="O99" s="47">
        <f t="shared" si="11"/>
        <v>0</v>
      </c>
      <c r="P99" s="28">
        <v>0</v>
      </c>
      <c r="Q99" s="28">
        <v>0</v>
      </c>
      <c r="R99" s="28">
        <v>0</v>
      </c>
      <c r="S99" s="28">
        <v>0</v>
      </c>
      <c r="T99" s="47">
        <f t="shared" si="5"/>
        <v>0</v>
      </c>
      <c r="U99" s="47">
        <f t="shared" si="12"/>
        <v>4815000000</v>
      </c>
      <c r="V99" s="28">
        <v>0</v>
      </c>
    </row>
    <row r="100" spans="1:22" s="31" customFormat="1" ht="33.75">
      <c r="A100" s="94" t="s">
        <v>1752</v>
      </c>
      <c r="B100" s="94"/>
      <c r="C100" s="94"/>
      <c r="D100" s="94"/>
      <c r="E100" s="60" t="s">
        <v>509</v>
      </c>
      <c r="F100" s="61">
        <f>SUM(F101)</f>
        <v>16164960619</v>
      </c>
      <c r="G100" s="46">
        <f>SUM(G101)</f>
        <v>0</v>
      </c>
      <c r="H100" s="46">
        <f>SUM(H101)</f>
        <v>0</v>
      </c>
      <c r="I100" s="46">
        <f>SUM(I101)</f>
        <v>0</v>
      </c>
      <c r="J100" s="46">
        <f>SUM(J101)</f>
        <v>0</v>
      </c>
      <c r="K100" s="47">
        <f t="shared" si="10"/>
        <v>16164960619</v>
      </c>
      <c r="L100" s="28">
        <v>0</v>
      </c>
      <c r="M100" s="28"/>
      <c r="N100" s="28"/>
      <c r="O100" s="47">
        <f t="shared" si="11"/>
        <v>0</v>
      </c>
      <c r="P100" s="28"/>
      <c r="Q100" s="28"/>
      <c r="R100" s="28"/>
      <c r="S100" s="28"/>
      <c r="T100" s="47">
        <f t="shared" si="5"/>
        <v>0</v>
      </c>
      <c r="U100" s="47">
        <f t="shared" si="12"/>
        <v>16164960619</v>
      </c>
      <c r="V100" s="28">
        <v>0</v>
      </c>
    </row>
    <row r="101" spans="1:22" s="31" customFormat="1" ht="15">
      <c r="A101" s="86" t="s">
        <v>1740</v>
      </c>
      <c r="B101" s="86"/>
      <c r="C101" s="86"/>
      <c r="D101" s="86"/>
      <c r="E101" s="62" t="s">
        <v>511</v>
      </c>
      <c r="F101" s="55">
        <f>F102+F107+F111+F120+F124</f>
        <v>16164960619</v>
      </c>
      <c r="G101" s="28">
        <f>G102+G107+G111+G120+G124</f>
        <v>0</v>
      </c>
      <c r="H101" s="28">
        <f>H102+H107+H111+H120+H124</f>
        <v>0</v>
      </c>
      <c r="I101" s="28">
        <f>I102+I107+I111+I120+I124</f>
        <v>0</v>
      </c>
      <c r="J101" s="28">
        <f>J102+J107+J111+J120+J124</f>
        <v>0</v>
      </c>
      <c r="K101" s="47">
        <f t="shared" si="10"/>
        <v>16164960619</v>
      </c>
      <c r="L101" s="28">
        <v>0</v>
      </c>
      <c r="M101" s="28"/>
      <c r="N101" s="28"/>
      <c r="O101" s="47">
        <f t="shared" si="11"/>
        <v>0</v>
      </c>
      <c r="P101" s="28"/>
      <c r="Q101" s="28"/>
      <c r="R101" s="28"/>
      <c r="S101" s="28"/>
      <c r="T101" s="47">
        <f t="shared" si="5"/>
        <v>0</v>
      </c>
      <c r="U101" s="47">
        <f t="shared" si="12"/>
        <v>16164960619</v>
      </c>
      <c r="V101" s="28">
        <v>0</v>
      </c>
    </row>
    <row r="102" spans="1:22" s="31" customFormat="1" ht="18">
      <c r="A102" s="86" t="s">
        <v>1753</v>
      </c>
      <c r="B102" s="86"/>
      <c r="C102" s="86"/>
      <c r="D102" s="86"/>
      <c r="E102" s="62" t="s">
        <v>513</v>
      </c>
      <c r="F102" s="63">
        <f>SUM(F103)</f>
        <v>383959657</v>
      </c>
      <c r="G102" s="36">
        <f>SUM(G103)</f>
        <v>0</v>
      </c>
      <c r="H102" s="36">
        <f>SUM(H103)</f>
        <v>0</v>
      </c>
      <c r="I102" s="36">
        <f>SUM(I103)</f>
        <v>0</v>
      </c>
      <c r="J102" s="36">
        <f>SUM(J103)</f>
        <v>0</v>
      </c>
      <c r="K102" s="47">
        <f t="shared" si="10"/>
        <v>383959657</v>
      </c>
      <c r="L102" s="28">
        <v>0</v>
      </c>
      <c r="M102" s="28"/>
      <c r="N102" s="28"/>
      <c r="O102" s="47">
        <f t="shared" si="11"/>
        <v>0</v>
      </c>
      <c r="P102" s="28"/>
      <c r="Q102" s="28"/>
      <c r="R102" s="28"/>
      <c r="S102" s="28"/>
      <c r="T102" s="47">
        <f t="shared" si="5"/>
        <v>0</v>
      </c>
      <c r="U102" s="47">
        <f t="shared" si="12"/>
        <v>383959657</v>
      </c>
      <c r="V102" s="28">
        <v>0</v>
      </c>
    </row>
    <row r="103" spans="1:22" s="31" customFormat="1" ht="18">
      <c r="A103" s="86" t="s">
        <v>1754</v>
      </c>
      <c r="B103" s="86"/>
      <c r="C103" s="92"/>
      <c r="D103" s="92"/>
      <c r="E103" s="62" t="s">
        <v>515</v>
      </c>
      <c r="F103" s="55">
        <f>SUM(F104:F106)</f>
        <v>383959657</v>
      </c>
      <c r="G103" s="28">
        <f>SUM(G104:G106)</f>
        <v>0</v>
      </c>
      <c r="H103" s="28">
        <f>SUM(H104:H106)</f>
        <v>0</v>
      </c>
      <c r="I103" s="28">
        <f>SUM(I104:I106)</f>
        <v>0</v>
      </c>
      <c r="J103" s="28">
        <f>SUM(J104:J106)</f>
        <v>0</v>
      </c>
      <c r="K103" s="47">
        <f t="shared" si="10"/>
        <v>383959657</v>
      </c>
      <c r="L103" s="28">
        <v>0</v>
      </c>
      <c r="M103" s="28">
        <v>0</v>
      </c>
      <c r="N103" s="28">
        <v>0</v>
      </c>
      <c r="O103" s="47">
        <f t="shared" si="11"/>
        <v>0</v>
      </c>
      <c r="P103" s="28">
        <v>0</v>
      </c>
      <c r="Q103" s="28">
        <v>0</v>
      </c>
      <c r="R103" s="28">
        <v>0</v>
      </c>
      <c r="S103" s="28">
        <v>0</v>
      </c>
      <c r="T103" s="47">
        <f t="shared" si="5"/>
        <v>0</v>
      </c>
      <c r="U103" s="47">
        <f t="shared" si="12"/>
        <v>383959657</v>
      </c>
      <c r="V103" s="28">
        <v>0</v>
      </c>
    </row>
    <row r="104" spans="1:22" s="31" customFormat="1" ht="18">
      <c r="A104" s="86" t="s">
        <v>1755</v>
      </c>
      <c r="B104" s="86"/>
      <c r="C104" s="90" t="s">
        <v>1248</v>
      </c>
      <c r="D104" s="90"/>
      <c r="E104" s="62" t="s">
        <v>517</v>
      </c>
      <c r="F104" s="63">
        <f>379784877</f>
        <v>379784877</v>
      </c>
      <c r="G104" s="28">
        <v>0</v>
      </c>
      <c r="H104" s="28">
        <v>0</v>
      </c>
      <c r="I104" s="28">
        <v>0</v>
      </c>
      <c r="J104" s="28">
        <v>0</v>
      </c>
      <c r="K104" s="47">
        <f t="shared" si="10"/>
        <v>379784877</v>
      </c>
      <c r="L104" s="28">
        <v>0</v>
      </c>
      <c r="M104" s="28">
        <v>0</v>
      </c>
      <c r="N104" s="28">
        <v>0</v>
      </c>
      <c r="O104" s="47">
        <f t="shared" si="11"/>
        <v>0</v>
      </c>
      <c r="P104" s="28">
        <v>0</v>
      </c>
      <c r="Q104" s="28">
        <v>0</v>
      </c>
      <c r="R104" s="28">
        <v>0</v>
      </c>
      <c r="S104" s="28">
        <v>0</v>
      </c>
      <c r="T104" s="47">
        <f t="shared" si="5"/>
        <v>0</v>
      </c>
      <c r="U104" s="47">
        <f t="shared" si="12"/>
        <v>379784877</v>
      </c>
      <c r="V104" s="28">
        <v>0</v>
      </c>
    </row>
    <row r="105" spans="1:22" s="31" customFormat="1" ht="18">
      <c r="A105" s="86" t="s">
        <v>1839</v>
      </c>
      <c r="B105" s="86"/>
      <c r="C105" s="90" t="s">
        <v>1815</v>
      </c>
      <c r="D105" s="90"/>
      <c r="E105" s="62" t="s">
        <v>1742</v>
      </c>
      <c r="F105" s="63">
        <v>3438639</v>
      </c>
      <c r="G105" s="28">
        <v>0</v>
      </c>
      <c r="H105" s="28">
        <v>0</v>
      </c>
      <c r="I105" s="28">
        <v>0</v>
      </c>
      <c r="J105" s="28">
        <v>0</v>
      </c>
      <c r="K105" s="47">
        <f t="shared" si="10"/>
        <v>3438639</v>
      </c>
      <c r="L105" s="28">
        <v>0</v>
      </c>
      <c r="M105" s="28">
        <v>0</v>
      </c>
      <c r="N105" s="28">
        <v>0</v>
      </c>
      <c r="O105" s="47">
        <f t="shared" si="11"/>
        <v>0</v>
      </c>
      <c r="P105" s="28">
        <v>0</v>
      </c>
      <c r="Q105" s="28">
        <v>0</v>
      </c>
      <c r="R105" s="28">
        <v>0</v>
      </c>
      <c r="S105" s="28">
        <v>0</v>
      </c>
      <c r="T105" s="47">
        <f t="shared" si="5"/>
        <v>0</v>
      </c>
      <c r="U105" s="47">
        <f t="shared" si="12"/>
        <v>3438639</v>
      </c>
      <c r="V105" s="28">
        <v>0</v>
      </c>
    </row>
    <row r="106" spans="1:22" s="31" customFormat="1" ht="18">
      <c r="A106" s="86" t="s">
        <v>1840</v>
      </c>
      <c r="B106" s="86"/>
      <c r="C106" s="90" t="s">
        <v>1816</v>
      </c>
      <c r="D106" s="90"/>
      <c r="E106" s="62" t="s">
        <v>1742</v>
      </c>
      <c r="F106" s="63">
        <v>736141</v>
      </c>
      <c r="G106" s="28">
        <v>0</v>
      </c>
      <c r="H106" s="28">
        <v>0</v>
      </c>
      <c r="I106" s="28">
        <v>0</v>
      </c>
      <c r="J106" s="28">
        <v>0</v>
      </c>
      <c r="K106" s="47">
        <f t="shared" si="10"/>
        <v>736141</v>
      </c>
      <c r="L106" s="28">
        <v>0</v>
      </c>
      <c r="M106" s="28">
        <v>0</v>
      </c>
      <c r="N106" s="28">
        <v>0</v>
      </c>
      <c r="O106" s="47">
        <f t="shared" si="11"/>
        <v>0</v>
      </c>
      <c r="P106" s="28">
        <v>0</v>
      </c>
      <c r="Q106" s="28">
        <v>0</v>
      </c>
      <c r="R106" s="28">
        <v>0</v>
      </c>
      <c r="S106" s="28">
        <v>0</v>
      </c>
      <c r="T106" s="47">
        <f t="shared" si="5"/>
        <v>0</v>
      </c>
      <c r="U106" s="47">
        <f t="shared" si="12"/>
        <v>736141</v>
      </c>
      <c r="V106" s="28">
        <v>0</v>
      </c>
    </row>
    <row r="107" spans="1:22" s="31" customFormat="1" ht="18">
      <c r="A107" s="86" t="s">
        <v>1756</v>
      </c>
      <c r="B107" s="86"/>
      <c r="C107" s="92"/>
      <c r="D107" s="92"/>
      <c r="E107" s="62" t="s">
        <v>519</v>
      </c>
      <c r="F107" s="55">
        <f>SUM(F108)</f>
        <v>742290416</v>
      </c>
      <c r="G107" s="28">
        <f>SUM(G108)</f>
        <v>0</v>
      </c>
      <c r="H107" s="28">
        <f>SUM(H108)</f>
        <v>0</v>
      </c>
      <c r="I107" s="28">
        <f>SUM(I108)</f>
        <v>0</v>
      </c>
      <c r="J107" s="28">
        <f>SUM(J108)</f>
        <v>0</v>
      </c>
      <c r="K107" s="47">
        <f t="shared" si="10"/>
        <v>742290416</v>
      </c>
      <c r="L107" s="28">
        <v>0</v>
      </c>
      <c r="M107" s="28">
        <v>0</v>
      </c>
      <c r="N107" s="28">
        <v>0</v>
      </c>
      <c r="O107" s="47">
        <f t="shared" si="11"/>
        <v>0</v>
      </c>
      <c r="P107" s="28">
        <v>0</v>
      </c>
      <c r="Q107" s="28">
        <v>0</v>
      </c>
      <c r="R107" s="28">
        <v>0</v>
      </c>
      <c r="S107" s="28">
        <v>0</v>
      </c>
      <c r="T107" s="47">
        <f aca="true" t="shared" si="20" ref="T107:T131">R107+S107</f>
        <v>0</v>
      </c>
      <c r="U107" s="47">
        <f t="shared" si="12"/>
        <v>742290416</v>
      </c>
      <c r="V107" s="28">
        <v>0</v>
      </c>
    </row>
    <row r="108" spans="1:22" s="31" customFormat="1" ht="18">
      <c r="A108" s="86" t="s">
        <v>1757</v>
      </c>
      <c r="B108" s="86"/>
      <c r="C108" s="92"/>
      <c r="D108" s="92"/>
      <c r="E108" s="62" t="s">
        <v>521</v>
      </c>
      <c r="F108" s="55">
        <f>SUM(F109:F110)</f>
        <v>742290416</v>
      </c>
      <c r="G108" s="28">
        <f>SUM(G109:G110)</f>
        <v>0</v>
      </c>
      <c r="H108" s="28">
        <f>SUM(H109:H110)</f>
        <v>0</v>
      </c>
      <c r="I108" s="28">
        <f>SUM(I109:I110)</f>
        <v>0</v>
      </c>
      <c r="J108" s="28">
        <f>SUM(J109:J110)</f>
        <v>0</v>
      </c>
      <c r="K108" s="47">
        <f t="shared" si="10"/>
        <v>742290416</v>
      </c>
      <c r="L108" s="28">
        <v>0</v>
      </c>
      <c r="M108" s="28">
        <v>0</v>
      </c>
      <c r="N108" s="28">
        <v>0</v>
      </c>
      <c r="O108" s="47">
        <f t="shared" si="11"/>
        <v>0</v>
      </c>
      <c r="P108" s="28">
        <v>0</v>
      </c>
      <c r="Q108" s="28">
        <v>0</v>
      </c>
      <c r="R108" s="28">
        <v>0</v>
      </c>
      <c r="S108" s="28">
        <v>0</v>
      </c>
      <c r="T108" s="47">
        <f t="shared" si="20"/>
        <v>0</v>
      </c>
      <c r="U108" s="47">
        <f t="shared" si="12"/>
        <v>742290416</v>
      </c>
      <c r="V108" s="28">
        <v>0</v>
      </c>
    </row>
    <row r="109" spans="1:22" s="31" customFormat="1" ht="18">
      <c r="A109" s="86" t="s">
        <v>1827</v>
      </c>
      <c r="B109" s="86"/>
      <c r="C109" s="90" t="s">
        <v>1248</v>
      </c>
      <c r="D109" s="90"/>
      <c r="E109" s="62" t="s">
        <v>523</v>
      </c>
      <c r="F109" s="63">
        <f>697417952</f>
        <v>697417952</v>
      </c>
      <c r="G109" s="28">
        <v>0</v>
      </c>
      <c r="H109" s="28">
        <v>0</v>
      </c>
      <c r="I109" s="28">
        <v>0</v>
      </c>
      <c r="J109" s="28">
        <v>0</v>
      </c>
      <c r="K109" s="47">
        <f t="shared" si="10"/>
        <v>697417952</v>
      </c>
      <c r="L109" s="28">
        <v>0</v>
      </c>
      <c r="M109" s="28">
        <v>0</v>
      </c>
      <c r="N109" s="28">
        <v>0</v>
      </c>
      <c r="O109" s="47">
        <f t="shared" si="11"/>
        <v>0</v>
      </c>
      <c r="P109" s="28">
        <v>0</v>
      </c>
      <c r="Q109" s="28">
        <v>0</v>
      </c>
      <c r="R109" s="28">
        <v>0</v>
      </c>
      <c r="S109" s="28">
        <v>0</v>
      </c>
      <c r="T109" s="47">
        <f t="shared" si="20"/>
        <v>0</v>
      </c>
      <c r="U109" s="47">
        <f t="shared" si="12"/>
        <v>697417952</v>
      </c>
      <c r="V109" s="28">
        <v>0</v>
      </c>
    </row>
    <row r="110" spans="1:22" s="31" customFormat="1" ht="18">
      <c r="A110" s="86" t="s">
        <v>1828</v>
      </c>
      <c r="B110" s="86"/>
      <c r="C110" s="90" t="s">
        <v>1817</v>
      </c>
      <c r="D110" s="90"/>
      <c r="E110" s="62" t="s">
        <v>523</v>
      </c>
      <c r="F110" s="63">
        <v>44872464</v>
      </c>
      <c r="G110" s="28">
        <v>0</v>
      </c>
      <c r="H110" s="28">
        <v>0</v>
      </c>
      <c r="I110" s="28">
        <v>0</v>
      </c>
      <c r="J110" s="28">
        <v>0</v>
      </c>
      <c r="K110" s="47">
        <f t="shared" si="10"/>
        <v>44872464</v>
      </c>
      <c r="L110" s="28">
        <v>0</v>
      </c>
      <c r="M110" s="28">
        <v>0</v>
      </c>
      <c r="N110" s="28">
        <v>0</v>
      </c>
      <c r="O110" s="47">
        <f t="shared" si="11"/>
        <v>0</v>
      </c>
      <c r="P110" s="51">
        <f>O110/K110</f>
        <v>0</v>
      </c>
      <c r="Q110" s="28">
        <v>0</v>
      </c>
      <c r="R110" s="28">
        <v>0</v>
      </c>
      <c r="S110" s="28">
        <v>0</v>
      </c>
      <c r="T110" s="47">
        <f t="shared" si="20"/>
        <v>0</v>
      </c>
      <c r="U110" s="47">
        <f t="shared" si="12"/>
        <v>44872464</v>
      </c>
      <c r="V110" s="28">
        <v>0</v>
      </c>
    </row>
    <row r="111" spans="1:22" s="31" customFormat="1" ht="18">
      <c r="A111" s="86" t="s">
        <v>1758</v>
      </c>
      <c r="B111" s="86"/>
      <c r="C111" s="92"/>
      <c r="D111" s="92"/>
      <c r="E111" s="62" t="s">
        <v>526</v>
      </c>
      <c r="F111" s="55">
        <f>SUM(F112)</f>
        <v>10352413414</v>
      </c>
      <c r="G111" s="28">
        <f>SUM(G112)</f>
        <v>0</v>
      </c>
      <c r="H111" s="28">
        <f>SUM(H112)</f>
        <v>0</v>
      </c>
      <c r="I111" s="28">
        <f>SUM(I112)</f>
        <v>0</v>
      </c>
      <c r="J111" s="28">
        <f>SUM(J112)</f>
        <v>0</v>
      </c>
      <c r="K111" s="47">
        <f t="shared" si="10"/>
        <v>10352413414</v>
      </c>
      <c r="L111" s="28">
        <v>0</v>
      </c>
      <c r="M111" s="28">
        <v>0</v>
      </c>
      <c r="N111" s="28">
        <v>0</v>
      </c>
      <c r="O111" s="47">
        <f t="shared" si="11"/>
        <v>0</v>
      </c>
      <c r="P111" s="51">
        <f aca="true" t="shared" si="21" ref="P111:P131">O111/K111</f>
        <v>0</v>
      </c>
      <c r="Q111" s="28">
        <v>0</v>
      </c>
      <c r="R111" s="28">
        <v>0</v>
      </c>
      <c r="S111" s="28">
        <v>0</v>
      </c>
      <c r="T111" s="47">
        <f t="shared" si="20"/>
        <v>0</v>
      </c>
      <c r="U111" s="47">
        <f t="shared" si="12"/>
        <v>10352413414</v>
      </c>
      <c r="V111" s="28">
        <v>0</v>
      </c>
    </row>
    <row r="112" spans="1:22" s="31" customFormat="1" ht="18">
      <c r="A112" s="86" t="s">
        <v>1759</v>
      </c>
      <c r="B112" s="86"/>
      <c r="C112" s="92"/>
      <c r="D112" s="92"/>
      <c r="E112" s="62" t="s">
        <v>528</v>
      </c>
      <c r="F112" s="55">
        <f>SUM(F113:F119)</f>
        <v>10352413414</v>
      </c>
      <c r="G112" s="28">
        <f>SUM(G113:G119)</f>
        <v>0</v>
      </c>
      <c r="H112" s="28">
        <f>SUM(H113:H119)</f>
        <v>0</v>
      </c>
      <c r="I112" s="28">
        <f>SUM(I113:I119)</f>
        <v>0</v>
      </c>
      <c r="J112" s="28">
        <f>SUM(J113:J119)</f>
        <v>0</v>
      </c>
      <c r="K112" s="47">
        <f t="shared" si="10"/>
        <v>10352413414</v>
      </c>
      <c r="L112" s="28">
        <v>0</v>
      </c>
      <c r="M112" s="28">
        <v>0</v>
      </c>
      <c r="N112" s="28">
        <v>0</v>
      </c>
      <c r="O112" s="47">
        <f t="shared" si="11"/>
        <v>0</v>
      </c>
      <c r="P112" s="51">
        <f t="shared" si="21"/>
        <v>0</v>
      </c>
      <c r="Q112" s="28">
        <v>0</v>
      </c>
      <c r="R112" s="28">
        <v>0</v>
      </c>
      <c r="S112" s="28">
        <v>0</v>
      </c>
      <c r="T112" s="47">
        <f t="shared" si="20"/>
        <v>0</v>
      </c>
      <c r="U112" s="47">
        <f t="shared" si="12"/>
        <v>10352413414</v>
      </c>
      <c r="V112" s="28">
        <v>0</v>
      </c>
    </row>
    <row r="113" spans="1:22" s="31" customFormat="1" ht="15">
      <c r="A113" s="86" t="s">
        <v>1829</v>
      </c>
      <c r="B113" s="86"/>
      <c r="C113" s="90" t="s">
        <v>1760</v>
      </c>
      <c r="D113" s="90"/>
      <c r="E113" s="62" t="s">
        <v>530</v>
      </c>
      <c r="F113" s="55">
        <f>1604849788+5000000000</f>
        <v>6604849788</v>
      </c>
      <c r="G113" s="28">
        <v>0</v>
      </c>
      <c r="H113" s="28">
        <v>0</v>
      </c>
      <c r="I113" s="28">
        <v>0</v>
      </c>
      <c r="J113" s="28">
        <v>0</v>
      </c>
      <c r="K113" s="47">
        <f t="shared" si="10"/>
        <v>6604849788</v>
      </c>
      <c r="L113" s="28">
        <v>0</v>
      </c>
      <c r="M113" s="28">
        <v>0</v>
      </c>
      <c r="N113" s="28">
        <v>0</v>
      </c>
      <c r="O113" s="47">
        <f t="shared" si="11"/>
        <v>0</v>
      </c>
      <c r="P113" s="51">
        <f t="shared" si="21"/>
        <v>0</v>
      </c>
      <c r="Q113" s="28">
        <v>0</v>
      </c>
      <c r="R113" s="28">
        <v>0</v>
      </c>
      <c r="S113" s="28">
        <v>0</v>
      </c>
      <c r="T113" s="47">
        <f t="shared" si="20"/>
        <v>0</v>
      </c>
      <c r="U113" s="47">
        <f t="shared" si="12"/>
        <v>6604849788</v>
      </c>
      <c r="V113" s="28">
        <v>0</v>
      </c>
    </row>
    <row r="114" spans="1:22" s="31" customFormat="1" ht="15">
      <c r="A114" s="86" t="s">
        <v>1830</v>
      </c>
      <c r="B114" s="86"/>
      <c r="C114" s="90" t="s">
        <v>1815</v>
      </c>
      <c r="D114" s="90"/>
      <c r="E114" s="62" t="s">
        <v>530</v>
      </c>
      <c r="F114" s="55">
        <f>2119520668</f>
        <v>2119520668</v>
      </c>
      <c r="G114" s="28">
        <v>0</v>
      </c>
      <c r="H114" s="28">
        <v>0</v>
      </c>
      <c r="I114" s="28">
        <v>0</v>
      </c>
      <c r="J114" s="28">
        <v>0</v>
      </c>
      <c r="K114" s="47">
        <f t="shared" si="10"/>
        <v>2119520668</v>
      </c>
      <c r="L114" s="28">
        <v>0</v>
      </c>
      <c r="M114" s="28">
        <v>0</v>
      </c>
      <c r="N114" s="28">
        <v>0</v>
      </c>
      <c r="O114" s="47">
        <f t="shared" si="11"/>
        <v>0</v>
      </c>
      <c r="P114" s="51">
        <f t="shared" si="21"/>
        <v>0</v>
      </c>
      <c r="Q114" s="28">
        <v>0</v>
      </c>
      <c r="R114" s="28">
        <v>0</v>
      </c>
      <c r="S114" s="28">
        <v>0</v>
      </c>
      <c r="T114" s="47">
        <f t="shared" si="20"/>
        <v>0</v>
      </c>
      <c r="U114" s="47">
        <f t="shared" si="12"/>
        <v>2119520668</v>
      </c>
      <c r="V114" s="28">
        <v>0</v>
      </c>
    </row>
    <row r="115" spans="1:22" s="31" customFormat="1" ht="15">
      <c r="A115" s="86" t="s">
        <v>1831</v>
      </c>
      <c r="B115" s="86"/>
      <c r="C115" s="90" t="s">
        <v>1816</v>
      </c>
      <c r="D115" s="90"/>
      <c r="E115" s="62" t="s">
        <v>530</v>
      </c>
      <c r="F115" s="55">
        <v>680004877</v>
      </c>
      <c r="G115" s="28">
        <v>0</v>
      </c>
      <c r="H115" s="28">
        <v>0</v>
      </c>
      <c r="I115" s="28">
        <v>0</v>
      </c>
      <c r="J115" s="28">
        <v>0</v>
      </c>
      <c r="K115" s="47">
        <f t="shared" si="10"/>
        <v>680004877</v>
      </c>
      <c r="L115" s="28">
        <v>0</v>
      </c>
      <c r="M115" s="28">
        <v>0</v>
      </c>
      <c r="N115" s="28">
        <v>0</v>
      </c>
      <c r="O115" s="47">
        <f t="shared" si="11"/>
        <v>0</v>
      </c>
      <c r="P115" s="51">
        <f t="shared" si="21"/>
        <v>0</v>
      </c>
      <c r="Q115" s="28">
        <v>0</v>
      </c>
      <c r="R115" s="28">
        <v>0</v>
      </c>
      <c r="S115" s="28">
        <v>0</v>
      </c>
      <c r="T115" s="47">
        <f t="shared" si="20"/>
        <v>0</v>
      </c>
      <c r="U115" s="47">
        <f t="shared" si="12"/>
        <v>680004877</v>
      </c>
      <c r="V115" s="28">
        <v>0</v>
      </c>
    </row>
    <row r="116" spans="1:22" s="31" customFormat="1" ht="15">
      <c r="A116" s="86" t="s">
        <v>1832</v>
      </c>
      <c r="B116" s="86"/>
      <c r="C116" s="90" t="s">
        <v>1818</v>
      </c>
      <c r="D116" s="90"/>
      <c r="E116" s="62" t="s">
        <v>530</v>
      </c>
      <c r="F116" s="55">
        <v>313190203</v>
      </c>
      <c r="G116" s="28">
        <v>0</v>
      </c>
      <c r="H116" s="28">
        <v>0</v>
      </c>
      <c r="I116" s="28">
        <v>0</v>
      </c>
      <c r="J116" s="28">
        <v>0</v>
      </c>
      <c r="K116" s="47">
        <f t="shared" si="10"/>
        <v>313190203</v>
      </c>
      <c r="L116" s="28">
        <v>0</v>
      </c>
      <c r="M116" s="28">
        <v>0</v>
      </c>
      <c r="N116" s="28">
        <v>0</v>
      </c>
      <c r="O116" s="47">
        <f t="shared" si="11"/>
        <v>0</v>
      </c>
      <c r="P116" s="51">
        <f t="shared" si="21"/>
        <v>0</v>
      </c>
      <c r="Q116" s="28">
        <v>0</v>
      </c>
      <c r="R116" s="28">
        <v>0</v>
      </c>
      <c r="S116" s="28">
        <v>0</v>
      </c>
      <c r="T116" s="47">
        <f t="shared" si="20"/>
        <v>0</v>
      </c>
      <c r="U116" s="47">
        <f t="shared" si="12"/>
        <v>313190203</v>
      </c>
      <c r="V116" s="28">
        <v>0</v>
      </c>
    </row>
    <row r="117" spans="1:22" s="31" customFormat="1" ht="15">
      <c r="A117" s="86" t="s">
        <v>1833</v>
      </c>
      <c r="B117" s="86"/>
      <c r="C117" s="90" t="s">
        <v>1819</v>
      </c>
      <c r="D117" s="90"/>
      <c r="E117" s="62" t="s">
        <v>530</v>
      </c>
      <c r="F117" s="55">
        <v>48388096</v>
      </c>
      <c r="G117" s="28">
        <v>0</v>
      </c>
      <c r="H117" s="28">
        <v>0</v>
      </c>
      <c r="I117" s="28">
        <v>0</v>
      </c>
      <c r="J117" s="28">
        <v>0</v>
      </c>
      <c r="K117" s="47">
        <f t="shared" si="10"/>
        <v>48388096</v>
      </c>
      <c r="L117" s="28">
        <v>0</v>
      </c>
      <c r="M117" s="28">
        <v>0</v>
      </c>
      <c r="N117" s="28">
        <v>0</v>
      </c>
      <c r="O117" s="47">
        <f t="shared" si="11"/>
        <v>0</v>
      </c>
      <c r="P117" s="51">
        <f t="shared" si="21"/>
        <v>0</v>
      </c>
      <c r="Q117" s="28">
        <v>0</v>
      </c>
      <c r="R117" s="28">
        <v>0</v>
      </c>
      <c r="S117" s="28">
        <v>0</v>
      </c>
      <c r="T117" s="47">
        <f t="shared" si="20"/>
        <v>0</v>
      </c>
      <c r="U117" s="47">
        <f t="shared" si="12"/>
        <v>48388096</v>
      </c>
      <c r="V117" s="28">
        <v>0</v>
      </c>
    </row>
    <row r="118" spans="1:22" s="31" customFormat="1" ht="18">
      <c r="A118" s="86" t="s">
        <v>1857</v>
      </c>
      <c r="B118" s="86"/>
      <c r="C118" s="90" t="s">
        <v>1815</v>
      </c>
      <c r="D118" s="90"/>
      <c r="E118" s="62" t="s">
        <v>536</v>
      </c>
      <c r="F118" s="55">
        <v>530607226</v>
      </c>
      <c r="G118" s="28">
        <v>0</v>
      </c>
      <c r="H118" s="28">
        <v>0</v>
      </c>
      <c r="I118" s="28">
        <v>0</v>
      </c>
      <c r="J118" s="28">
        <v>0</v>
      </c>
      <c r="K118" s="47">
        <f t="shared" si="10"/>
        <v>530607226</v>
      </c>
      <c r="L118" s="28">
        <v>0</v>
      </c>
      <c r="M118" s="28">
        <v>0</v>
      </c>
      <c r="N118" s="28">
        <v>0</v>
      </c>
      <c r="O118" s="47">
        <f t="shared" si="11"/>
        <v>0</v>
      </c>
      <c r="P118" s="51">
        <f t="shared" si="21"/>
        <v>0</v>
      </c>
      <c r="Q118" s="28">
        <v>0</v>
      </c>
      <c r="R118" s="28">
        <v>0</v>
      </c>
      <c r="S118" s="28">
        <v>0</v>
      </c>
      <c r="T118" s="47">
        <f t="shared" si="20"/>
        <v>0</v>
      </c>
      <c r="U118" s="47">
        <f t="shared" si="12"/>
        <v>530607226</v>
      </c>
      <c r="V118" s="28">
        <v>0</v>
      </c>
    </row>
    <row r="119" spans="1:22" s="31" customFormat="1" ht="18">
      <c r="A119" s="86" t="s">
        <v>1858</v>
      </c>
      <c r="B119" s="86"/>
      <c r="C119" s="90" t="s">
        <v>1816</v>
      </c>
      <c r="D119" s="90"/>
      <c r="E119" s="62" t="s">
        <v>538</v>
      </c>
      <c r="F119" s="55">
        <v>55852556</v>
      </c>
      <c r="G119" s="28">
        <v>0</v>
      </c>
      <c r="H119" s="28">
        <v>0</v>
      </c>
      <c r="I119" s="28">
        <v>0</v>
      </c>
      <c r="J119" s="28">
        <v>0</v>
      </c>
      <c r="K119" s="47">
        <f t="shared" si="10"/>
        <v>55852556</v>
      </c>
      <c r="L119" s="28">
        <v>0</v>
      </c>
      <c r="M119" s="28">
        <v>0</v>
      </c>
      <c r="N119" s="28">
        <v>0</v>
      </c>
      <c r="O119" s="47">
        <f t="shared" si="11"/>
        <v>0</v>
      </c>
      <c r="P119" s="51">
        <f t="shared" si="21"/>
        <v>0</v>
      </c>
      <c r="Q119" s="28">
        <v>0</v>
      </c>
      <c r="R119" s="28">
        <v>0</v>
      </c>
      <c r="S119" s="28">
        <v>0</v>
      </c>
      <c r="T119" s="47">
        <f t="shared" si="20"/>
        <v>0</v>
      </c>
      <c r="U119" s="47">
        <f t="shared" si="12"/>
        <v>55852556</v>
      </c>
      <c r="V119" s="28">
        <v>0</v>
      </c>
    </row>
    <row r="120" spans="1:22" s="31" customFormat="1" ht="27">
      <c r="A120" s="86" t="s">
        <v>1761</v>
      </c>
      <c r="B120" s="86"/>
      <c r="C120" s="92"/>
      <c r="D120" s="92"/>
      <c r="E120" s="62" t="s">
        <v>540</v>
      </c>
      <c r="F120" s="55">
        <f>SUM(F121)</f>
        <v>1814157148</v>
      </c>
      <c r="G120" s="28">
        <f>SUM(G121)</f>
        <v>0</v>
      </c>
      <c r="H120" s="28">
        <f>SUM(H121)</f>
        <v>0</v>
      </c>
      <c r="I120" s="28">
        <f>SUM(I121)</f>
        <v>0</v>
      </c>
      <c r="J120" s="28">
        <f>SUM(J121)</f>
        <v>0</v>
      </c>
      <c r="K120" s="47">
        <f t="shared" si="10"/>
        <v>1814157148</v>
      </c>
      <c r="L120" s="28">
        <v>0</v>
      </c>
      <c r="M120" s="28">
        <v>0</v>
      </c>
      <c r="N120" s="28">
        <v>0</v>
      </c>
      <c r="O120" s="47">
        <f t="shared" si="11"/>
        <v>0</v>
      </c>
      <c r="P120" s="51">
        <f t="shared" si="21"/>
        <v>0</v>
      </c>
      <c r="Q120" s="28">
        <v>0</v>
      </c>
      <c r="R120" s="28">
        <v>0</v>
      </c>
      <c r="S120" s="28">
        <v>0</v>
      </c>
      <c r="T120" s="47">
        <f t="shared" si="20"/>
        <v>0</v>
      </c>
      <c r="U120" s="47">
        <f t="shared" si="12"/>
        <v>1814157148</v>
      </c>
      <c r="V120" s="28">
        <v>0</v>
      </c>
    </row>
    <row r="121" spans="1:22" s="31" customFormat="1" ht="18">
      <c r="A121" s="86" t="s">
        <v>1762</v>
      </c>
      <c r="B121" s="86"/>
      <c r="C121" s="92"/>
      <c r="D121" s="92"/>
      <c r="E121" s="62" t="s">
        <v>542</v>
      </c>
      <c r="F121" s="55">
        <f>SUM(F122:F123)</f>
        <v>1814157148</v>
      </c>
      <c r="G121" s="28">
        <f>SUM(G122:G123)</f>
        <v>0</v>
      </c>
      <c r="H121" s="28">
        <f>SUM(H122:H123)</f>
        <v>0</v>
      </c>
      <c r="I121" s="28">
        <f>SUM(I122:I123)</f>
        <v>0</v>
      </c>
      <c r="J121" s="28">
        <f>SUM(J122:J123)</f>
        <v>0</v>
      </c>
      <c r="K121" s="47">
        <f t="shared" si="10"/>
        <v>1814157148</v>
      </c>
      <c r="L121" s="28">
        <v>0</v>
      </c>
      <c r="M121" s="28">
        <v>0</v>
      </c>
      <c r="N121" s="28">
        <v>0</v>
      </c>
      <c r="O121" s="47">
        <f t="shared" si="11"/>
        <v>0</v>
      </c>
      <c r="P121" s="51">
        <f t="shared" si="21"/>
        <v>0</v>
      </c>
      <c r="Q121" s="28">
        <v>0</v>
      </c>
      <c r="R121" s="28">
        <v>0</v>
      </c>
      <c r="S121" s="28">
        <v>0</v>
      </c>
      <c r="T121" s="47">
        <f t="shared" si="20"/>
        <v>0</v>
      </c>
      <c r="U121" s="47">
        <f t="shared" si="12"/>
        <v>1814157148</v>
      </c>
      <c r="V121" s="28">
        <v>0</v>
      </c>
    </row>
    <row r="122" spans="1:24" s="31" customFormat="1" ht="15">
      <c r="A122" s="86" t="s">
        <v>1763</v>
      </c>
      <c r="B122" s="86"/>
      <c r="C122" s="90" t="s">
        <v>1248</v>
      </c>
      <c r="D122" s="90"/>
      <c r="E122" s="62" t="s">
        <v>544</v>
      </c>
      <c r="F122" s="55">
        <f>904372270</f>
        <v>904372270</v>
      </c>
      <c r="G122" s="28">
        <v>0</v>
      </c>
      <c r="H122" s="28">
        <v>0</v>
      </c>
      <c r="I122" s="28">
        <v>0</v>
      </c>
      <c r="J122" s="28">
        <v>0</v>
      </c>
      <c r="K122" s="47">
        <f t="shared" si="10"/>
        <v>904372270</v>
      </c>
      <c r="L122" s="28">
        <v>0</v>
      </c>
      <c r="M122" s="28">
        <v>0</v>
      </c>
      <c r="N122" s="28">
        <v>0</v>
      </c>
      <c r="O122" s="47">
        <f t="shared" si="11"/>
        <v>0</v>
      </c>
      <c r="P122" s="51">
        <f t="shared" si="21"/>
        <v>0</v>
      </c>
      <c r="Q122" s="28">
        <v>0</v>
      </c>
      <c r="R122" s="28">
        <v>0</v>
      </c>
      <c r="S122" s="28">
        <v>0</v>
      </c>
      <c r="T122" s="47">
        <f t="shared" si="20"/>
        <v>0</v>
      </c>
      <c r="U122" s="47">
        <f t="shared" si="12"/>
        <v>904372270</v>
      </c>
      <c r="V122" s="28">
        <v>0</v>
      </c>
      <c r="X122" s="42"/>
    </row>
    <row r="123" spans="1:22" s="31" customFormat="1" ht="15">
      <c r="A123" s="86" t="s">
        <v>1821</v>
      </c>
      <c r="B123" s="86"/>
      <c r="C123" s="90" t="s">
        <v>1815</v>
      </c>
      <c r="D123" s="90"/>
      <c r="E123" s="62" t="s">
        <v>544</v>
      </c>
      <c r="F123" s="55">
        <v>909784878</v>
      </c>
      <c r="G123" s="28">
        <v>0</v>
      </c>
      <c r="H123" s="28">
        <v>0</v>
      </c>
      <c r="I123" s="28">
        <v>0</v>
      </c>
      <c r="J123" s="28">
        <v>0</v>
      </c>
      <c r="K123" s="47">
        <f t="shared" si="10"/>
        <v>909784878</v>
      </c>
      <c r="L123" s="28">
        <v>0</v>
      </c>
      <c r="M123" s="28">
        <v>0</v>
      </c>
      <c r="N123" s="28">
        <v>0</v>
      </c>
      <c r="O123" s="47">
        <f t="shared" si="11"/>
        <v>0</v>
      </c>
      <c r="P123" s="51">
        <f t="shared" si="21"/>
        <v>0</v>
      </c>
      <c r="Q123" s="28">
        <v>0</v>
      </c>
      <c r="R123" s="28">
        <v>0</v>
      </c>
      <c r="S123" s="28">
        <v>0</v>
      </c>
      <c r="T123" s="47">
        <f t="shared" si="20"/>
        <v>0</v>
      </c>
      <c r="U123" s="47">
        <f t="shared" si="12"/>
        <v>909784878</v>
      </c>
      <c r="V123" s="28">
        <v>0</v>
      </c>
    </row>
    <row r="124" spans="1:22" s="31" customFormat="1" ht="18">
      <c r="A124" s="86" t="s">
        <v>1764</v>
      </c>
      <c r="B124" s="86"/>
      <c r="C124" s="92"/>
      <c r="D124" s="92"/>
      <c r="E124" s="62" t="s">
        <v>547</v>
      </c>
      <c r="F124" s="64">
        <f>SUM(F125)</f>
        <v>2872139984</v>
      </c>
      <c r="G124" s="37">
        <f>SUM(G125)</f>
        <v>0</v>
      </c>
      <c r="H124" s="37">
        <f>SUM(H125)</f>
        <v>0</v>
      </c>
      <c r="I124" s="37">
        <f>SUM(I125)</f>
        <v>0</v>
      </c>
      <c r="J124" s="37">
        <f>SUM(J125)</f>
        <v>0</v>
      </c>
      <c r="K124" s="47">
        <f t="shared" si="10"/>
        <v>2872139984</v>
      </c>
      <c r="L124" s="28">
        <v>0</v>
      </c>
      <c r="M124" s="28">
        <v>0</v>
      </c>
      <c r="N124" s="28">
        <v>0</v>
      </c>
      <c r="O124" s="47">
        <f t="shared" si="11"/>
        <v>0</v>
      </c>
      <c r="P124" s="51">
        <f t="shared" si="21"/>
        <v>0</v>
      </c>
      <c r="Q124" s="28">
        <v>0</v>
      </c>
      <c r="R124" s="28">
        <v>0</v>
      </c>
      <c r="S124" s="28">
        <v>0</v>
      </c>
      <c r="T124" s="47">
        <f t="shared" si="20"/>
        <v>0</v>
      </c>
      <c r="U124" s="47">
        <f t="shared" si="12"/>
        <v>2872139984</v>
      </c>
      <c r="V124" s="28">
        <v>0</v>
      </c>
    </row>
    <row r="125" spans="1:22" s="31" customFormat="1" ht="18">
      <c r="A125" s="86" t="s">
        <v>1765</v>
      </c>
      <c r="B125" s="86"/>
      <c r="C125" s="92"/>
      <c r="D125" s="92"/>
      <c r="E125" s="62" t="s">
        <v>549</v>
      </c>
      <c r="F125" s="64">
        <f>SUM(F126:F127)</f>
        <v>2872139984</v>
      </c>
      <c r="G125" s="37">
        <f>SUM(G126:G127)</f>
        <v>0</v>
      </c>
      <c r="H125" s="37">
        <f>SUM(H126:H127)</f>
        <v>0</v>
      </c>
      <c r="I125" s="37">
        <f>SUM(I126:I127)</f>
        <v>0</v>
      </c>
      <c r="J125" s="37">
        <f>SUM(J126:J127)</f>
        <v>0</v>
      </c>
      <c r="K125" s="47">
        <f t="shared" si="10"/>
        <v>2872139984</v>
      </c>
      <c r="L125" s="28">
        <v>0</v>
      </c>
      <c r="M125" s="28">
        <v>0</v>
      </c>
      <c r="N125" s="28">
        <v>0</v>
      </c>
      <c r="O125" s="47">
        <f t="shared" si="11"/>
        <v>0</v>
      </c>
      <c r="P125" s="51">
        <f t="shared" si="21"/>
        <v>0</v>
      </c>
      <c r="Q125" s="28">
        <v>0</v>
      </c>
      <c r="R125" s="28">
        <v>0</v>
      </c>
      <c r="S125" s="28">
        <v>0</v>
      </c>
      <c r="T125" s="47">
        <f t="shared" si="20"/>
        <v>0</v>
      </c>
      <c r="U125" s="47">
        <f t="shared" si="12"/>
        <v>2872139984</v>
      </c>
      <c r="V125" s="28">
        <v>0</v>
      </c>
    </row>
    <row r="126" spans="1:22" s="31" customFormat="1" ht="18">
      <c r="A126" s="86" t="s">
        <v>1766</v>
      </c>
      <c r="B126" s="86"/>
      <c r="C126" s="90" t="s">
        <v>1248</v>
      </c>
      <c r="D126" s="90"/>
      <c r="E126" s="62" t="s">
        <v>551</v>
      </c>
      <c r="F126" s="55">
        <f>1635407143</f>
        <v>1635407143</v>
      </c>
      <c r="G126" s="28">
        <v>0</v>
      </c>
      <c r="H126" s="28">
        <v>0</v>
      </c>
      <c r="I126" s="28">
        <v>0</v>
      </c>
      <c r="J126" s="28">
        <v>0</v>
      </c>
      <c r="K126" s="47">
        <f t="shared" si="10"/>
        <v>1635407143</v>
      </c>
      <c r="L126" s="28">
        <v>0</v>
      </c>
      <c r="M126" s="28">
        <v>0</v>
      </c>
      <c r="N126" s="28">
        <v>0</v>
      </c>
      <c r="O126" s="47">
        <f t="shared" si="11"/>
        <v>0</v>
      </c>
      <c r="P126" s="51">
        <f t="shared" si="21"/>
        <v>0</v>
      </c>
      <c r="Q126" s="28">
        <v>0</v>
      </c>
      <c r="R126" s="28">
        <v>0</v>
      </c>
      <c r="S126" s="28">
        <v>0</v>
      </c>
      <c r="T126" s="47">
        <f t="shared" si="20"/>
        <v>0</v>
      </c>
      <c r="U126" s="47">
        <f t="shared" si="12"/>
        <v>1635407143</v>
      </c>
      <c r="V126" s="28">
        <v>0</v>
      </c>
    </row>
    <row r="127" spans="1:22" s="31" customFormat="1" ht="18">
      <c r="A127" s="86" t="s">
        <v>1820</v>
      </c>
      <c r="B127" s="86"/>
      <c r="C127" s="90" t="s">
        <v>1815</v>
      </c>
      <c r="D127" s="90"/>
      <c r="E127" s="62" t="s">
        <v>549</v>
      </c>
      <c r="F127" s="55">
        <v>1236732841</v>
      </c>
      <c r="G127" s="28">
        <v>0</v>
      </c>
      <c r="H127" s="28">
        <v>0</v>
      </c>
      <c r="I127" s="28">
        <v>0</v>
      </c>
      <c r="J127" s="28">
        <v>0</v>
      </c>
      <c r="K127" s="47">
        <f t="shared" si="10"/>
        <v>1236732841</v>
      </c>
      <c r="L127" s="28">
        <v>0</v>
      </c>
      <c r="M127" s="28">
        <v>0</v>
      </c>
      <c r="N127" s="28">
        <v>0</v>
      </c>
      <c r="O127" s="47">
        <f t="shared" si="11"/>
        <v>0</v>
      </c>
      <c r="P127" s="51">
        <f t="shared" si="21"/>
        <v>0</v>
      </c>
      <c r="Q127" s="28">
        <v>0</v>
      </c>
      <c r="R127" s="28">
        <v>0</v>
      </c>
      <c r="S127" s="28">
        <v>0</v>
      </c>
      <c r="T127" s="47">
        <f t="shared" si="20"/>
        <v>0</v>
      </c>
      <c r="U127" s="47">
        <f t="shared" si="12"/>
        <v>1236732841</v>
      </c>
      <c r="V127" s="28">
        <v>0</v>
      </c>
    </row>
    <row r="128" spans="1:22" ht="36">
      <c r="A128" s="86" t="s">
        <v>1834</v>
      </c>
      <c r="B128" s="86"/>
      <c r="C128" s="90"/>
      <c r="D128" s="90"/>
      <c r="E128" s="62" t="s">
        <v>191</v>
      </c>
      <c r="F128" s="55">
        <f>+F129</f>
        <v>80000000</v>
      </c>
      <c r="G128" s="28">
        <f>+G129</f>
        <v>0</v>
      </c>
      <c r="H128" s="28">
        <f>+H129</f>
        <v>0</v>
      </c>
      <c r="I128" s="28">
        <f>+I129</f>
        <v>0</v>
      </c>
      <c r="J128" s="28">
        <f>+J129</f>
        <v>0</v>
      </c>
      <c r="K128" s="47">
        <f t="shared" si="10"/>
        <v>80000000</v>
      </c>
      <c r="L128" s="28">
        <v>0</v>
      </c>
      <c r="M128" s="28">
        <v>0</v>
      </c>
      <c r="N128" s="28">
        <v>0</v>
      </c>
      <c r="O128" s="47">
        <f t="shared" si="11"/>
        <v>0</v>
      </c>
      <c r="P128" s="51">
        <f t="shared" si="21"/>
        <v>0</v>
      </c>
      <c r="Q128" s="28">
        <v>0</v>
      </c>
      <c r="R128" s="28">
        <v>0</v>
      </c>
      <c r="S128" s="28">
        <v>0</v>
      </c>
      <c r="T128" s="47">
        <f t="shared" si="20"/>
        <v>0</v>
      </c>
      <c r="U128" s="47">
        <f t="shared" si="12"/>
        <v>80000000</v>
      </c>
      <c r="V128" s="28">
        <v>0</v>
      </c>
    </row>
    <row r="129" spans="1:22" ht="15">
      <c r="A129" s="86" t="s">
        <v>1835</v>
      </c>
      <c r="B129" s="86"/>
      <c r="C129" s="90"/>
      <c r="D129" s="90"/>
      <c r="E129" s="62" t="s">
        <v>467</v>
      </c>
      <c r="F129" s="55">
        <f>+F130+F131</f>
        <v>80000000</v>
      </c>
      <c r="G129" s="28">
        <f>+G130+G131</f>
        <v>0</v>
      </c>
      <c r="H129" s="28">
        <f>+H130+H131</f>
        <v>0</v>
      </c>
      <c r="I129" s="28">
        <f>+I130+I131</f>
        <v>0</v>
      </c>
      <c r="J129" s="28">
        <f>+J130+J131</f>
        <v>0</v>
      </c>
      <c r="K129" s="47">
        <f t="shared" si="10"/>
        <v>80000000</v>
      </c>
      <c r="L129" s="28">
        <v>0</v>
      </c>
      <c r="M129" s="28">
        <v>0</v>
      </c>
      <c r="N129" s="28">
        <v>0</v>
      </c>
      <c r="O129" s="47">
        <f t="shared" si="11"/>
        <v>0</v>
      </c>
      <c r="P129" s="51">
        <f t="shared" si="21"/>
        <v>0</v>
      </c>
      <c r="Q129" s="28">
        <v>0</v>
      </c>
      <c r="R129" s="28">
        <v>0</v>
      </c>
      <c r="S129" s="28">
        <v>0</v>
      </c>
      <c r="T129" s="47">
        <f t="shared" si="20"/>
        <v>0</v>
      </c>
      <c r="U129" s="47">
        <f t="shared" si="12"/>
        <v>80000000</v>
      </c>
      <c r="V129" s="28">
        <v>0</v>
      </c>
    </row>
    <row r="130" spans="1:22" ht="15">
      <c r="A130" s="86" t="s">
        <v>1836</v>
      </c>
      <c r="B130" s="86"/>
      <c r="C130" s="90" t="s">
        <v>28</v>
      </c>
      <c r="D130" s="90"/>
      <c r="E130" s="62" t="s">
        <v>469</v>
      </c>
      <c r="F130" s="55">
        <v>50000000</v>
      </c>
      <c r="G130" s="28">
        <v>0</v>
      </c>
      <c r="H130" s="28">
        <v>0</v>
      </c>
      <c r="I130" s="28">
        <v>0</v>
      </c>
      <c r="J130" s="28">
        <v>0</v>
      </c>
      <c r="K130" s="47">
        <f t="shared" si="10"/>
        <v>50000000</v>
      </c>
      <c r="L130" s="28">
        <v>0</v>
      </c>
      <c r="M130" s="28">
        <v>0</v>
      </c>
      <c r="N130" s="28">
        <v>0</v>
      </c>
      <c r="O130" s="47">
        <f t="shared" si="11"/>
        <v>0</v>
      </c>
      <c r="P130" s="51">
        <f t="shared" si="21"/>
        <v>0</v>
      </c>
      <c r="Q130" s="28">
        <v>0</v>
      </c>
      <c r="R130" s="28">
        <v>0</v>
      </c>
      <c r="S130" s="28">
        <v>0</v>
      </c>
      <c r="T130" s="47">
        <f t="shared" si="20"/>
        <v>0</v>
      </c>
      <c r="U130" s="47">
        <f t="shared" si="12"/>
        <v>50000000</v>
      </c>
      <c r="V130" s="28">
        <v>0</v>
      </c>
    </row>
    <row r="131" spans="1:22" ht="15">
      <c r="A131" s="86" t="s">
        <v>1837</v>
      </c>
      <c r="B131" s="86"/>
      <c r="C131" s="90" t="s">
        <v>28</v>
      </c>
      <c r="D131" s="90"/>
      <c r="E131" s="62" t="s">
        <v>471</v>
      </c>
      <c r="F131" s="55">
        <v>30000000</v>
      </c>
      <c r="G131" s="28">
        <v>0</v>
      </c>
      <c r="H131" s="28">
        <v>0</v>
      </c>
      <c r="I131" s="28">
        <v>0</v>
      </c>
      <c r="J131" s="28">
        <v>0</v>
      </c>
      <c r="K131" s="44">
        <f>F131+G131-H131+I131-J131</f>
        <v>30000000</v>
      </c>
      <c r="L131" s="28">
        <v>0</v>
      </c>
      <c r="M131" s="28">
        <v>0</v>
      </c>
      <c r="N131" s="28">
        <v>0</v>
      </c>
      <c r="O131" s="47">
        <f t="shared" si="11"/>
        <v>0</v>
      </c>
      <c r="P131" s="51">
        <f t="shared" si="21"/>
        <v>0</v>
      </c>
      <c r="Q131" s="28">
        <v>0</v>
      </c>
      <c r="R131" s="28">
        <v>0</v>
      </c>
      <c r="S131" s="28">
        <v>0</v>
      </c>
      <c r="T131" s="47">
        <f t="shared" si="20"/>
        <v>0</v>
      </c>
      <c r="U131" s="47">
        <f t="shared" si="12"/>
        <v>30000000</v>
      </c>
      <c r="V131" s="28">
        <v>0</v>
      </c>
    </row>
    <row r="132" spans="1:22" ht="15">
      <c r="A132" s="96" t="s">
        <v>1855</v>
      </c>
      <c r="B132" s="96"/>
      <c r="C132" s="96"/>
      <c r="D132" s="96"/>
      <c r="E132" s="96"/>
      <c r="F132" s="54">
        <f>F14+F80+F85</f>
        <v>25534186020</v>
      </c>
      <c r="G132" s="54">
        <f aca="true" t="shared" si="22" ref="G132:V132">G14+G80+G85</f>
        <v>0</v>
      </c>
      <c r="H132" s="54">
        <f t="shared" si="22"/>
        <v>0</v>
      </c>
      <c r="I132" s="54">
        <f t="shared" si="22"/>
        <v>0</v>
      </c>
      <c r="J132" s="54">
        <f t="shared" si="22"/>
        <v>0</v>
      </c>
      <c r="K132" s="54">
        <f t="shared" si="22"/>
        <v>25534186020</v>
      </c>
      <c r="L132" s="54">
        <f t="shared" si="22"/>
        <v>0</v>
      </c>
      <c r="M132" s="54">
        <f t="shared" si="22"/>
        <v>0</v>
      </c>
      <c r="N132" s="54">
        <f t="shared" si="22"/>
        <v>0</v>
      </c>
      <c r="O132" s="54">
        <f t="shared" si="22"/>
        <v>0</v>
      </c>
      <c r="P132" s="54"/>
      <c r="Q132" s="54">
        <f t="shared" si="22"/>
        <v>0</v>
      </c>
      <c r="R132" s="54">
        <f t="shared" si="22"/>
        <v>0</v>
      </c>
      <c r="S132" s="54">
        <f t="shared" si="22"/>
        <v>0</v>
      </c>
      <c r="T132" s="54">
        <f t="shared" si="22"/>
        <v>0</v>
      </c>
      <c r="U132" s="54">
        <f t="shared" si="22"/>
        <v>25534186020</v>
      </c>
      <c r="V132" s="54">
        <f t="shared" si="22"/>
        <v>0</v>
      </c>
    </row>
    <row r="138" ht="15">
      <c r="F138" s="35"/>
    </row>
    <row r="139" ht="15">
      <c r="F139" s="35"/>
    </row>
  </sheetData>
  <sheetProtection/>
  <mergeCells count="277">
    <mergeCell ref="C84:D84"/>
    <mergeCell ref="A132:E132"/>
    <mergeCell ref="C131:D131"/>
    <mergeCell ref="A131:B131"/>
    <mergeCell ref="A128:B128"/>
    <mergeCell ref="C128:D128"/>
    <mergeCell ref="C129:D129"/>
    <mergeCell ref="A129:B129"/>
    <mergeCell ref="A130:B130"/>
    <mergeCell ref="C130:D130"/>
    <mergeCell ref="C87:D87"/>
    <mergeCell ref="C57:D57"/>
    <mergeCell ref="C26:D26"/>
    <mergeCell ref="C22:D22"/>
    <mergeCell ref="C20:D20"/>
    <mergeCell ref="A78:B78"/>
    <mergeCell ref="C78:D78"/>
    <mergeCell ref="A57:B57"/>
    <mergeCell ref="C65:D65"/>
    <mergeCell ref="A63:B63"/>
    <mergeCell ref="A18:B18"/>
    <mergeCell ref="C18:D18"/>
    <mergeCell ref="C36:D36"/>
    <mergeCell ref="A35:B35"/>
    <mergeCell ref="A25:B25"/>
    <mergeCell ref="A39:B39"/>
    <mergeCell ref="A31:B31"/>
    <mergeCell ref="C35:D35"/>
    <mergeCell ref="A37:B37"/>
    <mergeCell ref="C37:D37"/>
    <mergeCell ref="C89:D89"/>
    <mergeCell ref="AS66:AT66"/>
    <mergeCell ref="C43:D43"/>
    <mergeCell ref="A82:B82"/>
    <mergeCell ref="A42:B42"/>
    <mergeCell ref="C42:D42"/>
    <mergeCell ref="C81:D81"/>
    <mergeCell ref="A86:B86"/>
    <mergeCell ref="C86:D86"/>
    <mergeCell ref="A87:B87"/>
    <mergeCell ref="A43:B43"/>
    <mergeCell ref="C27:D27"/>
    <mergeCell ref="C31:D31"/>
    <mergeCell ref="C39:D39"/>
    <mergeCell ref="C83:D83"/>
    <mergeCell ref="C63:D63"/>
    <mergeCell ref="C76:D76"/>
    <mergeCell ref="C77:D77"/>
    <mergeCell ref="A62:B62"/>
    <mergeCell ref="A81:B81"/>
    <mergeCell ref="C82:D82"/>
    <mergeCell ref="C48:D48"/>
    <mergeCell ref="A44:B44"/>
    <mergeCell ref="C44:D44"/>
    <mergeCell ref="A80:B80"/>
    <mergeCell ref="C80:D80"/>
    <mergeCell ref="C62:D62"/>
    <mergeCell ref="C71:D71"/>
    <mergeCell ref="A48:B48"/>
    <mergeCell ref="A52:B52"/>
    <mergeCell ref="C91:D91"/>
    <mergeCell ref="A111:B111"/>
    <mergeCell ref="C111:D111"/>
    <mergeCell ref="A110:B110"/>
    <mergeCell ref="C110:D110"/>
    <mergeCell ref="A109:B109"/>
    <mergeCell ref="C109:D109"/>
    <mergeCell ref="C99:D99"/>
    <mergeCell ref="C103:D103"/>
    <mergeCell ref="C92:D92"/>
    <mergeCell ref="C93:D93"/>
    <mergeCell ref="C96:D96"/>
    <mergeCell ref="C97:D97"/>
    <mergeCell ref="A108:B108"/>
    <mergeCell ref="C108:D108"/>
    <mergeCell ref="A92:B92"/>
    <mergeCell ref="A93:B93"/>
    <mergeCell ref="A94:B94"/>
    <mergeCell ref="A106:B106"/>
    <mergeCell ref="A104:B104"/>
    <mergeCell ref="C90:D90"/>
    <mergeCell ref="A54:B54"/>
    <mergeCell ref="C54:D54"/>
    <mergeCell ref="A56:B56"/>
    <mergeCell ref="C56:D56"/>
    <mergeCell ref="C55:D55"/>
    <mergeCell ref="A68:B68"/>
    <mergeCell ref="C68:D68"/>
    <mergeCell ref="C88:D88"/>
    <mergeCell ref="A74:B74"/>
    <mergeCell ref="A33:B33"/>
    <mergeCell ref="C33:D33"/>
    <mergeCell ref="A36:B36"/>
    <mergeCell ref="A34:B34"/>
    <mergeCell ref="C34:D34"/>
    <mergeCell ref="C15:D15"/>
    <mergeCell ref="C24:D24"/>
    <mergeCell ref="A21:B21"/>
    <mergeCell ref="C21:D21"/>
    <mergeCell ref="A28:B28"/>
    <mergeCell ref="A38:B38"/>
    <mergeCell ref="C38:D38"/>
    <mergeCell ref="A19:B19"/>
    <mergeCell ref="C19:D19"/>
    <mergeCell ref="A17:B17"/>
    <mergeCell ref="C17:D17"/>
    <mergeCell ref="A20:B20"/>
    <mergeCell ref="A22:B22"/>
    <mergeCell ref="A30:B30"/>
    <mergeCell ref="A24:B24"/>
    <mergeCell ref="A9:D9"/>
    <mergeCell ref="F9:K9"/>
    <mergeCell ref="A11:D11"/>
    <mergeCell ref="A16:B16"/>
    <mergeCell ref="C16:D16"/>
    <mergeCell ref="A14:B14"/>
    <mergeCell ref="C14:D14"/>
    <mergeCell ref="A13:B13"/>
    <mergeCell ref="C13:D13"/>
    <mergeCell ref="A15:B15"/>
    <mergeCell ref="A6:C6"/>
    <mergeCell ref="D6:F6"/>
    <mergeCell ref="A7:C7"/>
    <mergeCell ref="D7:F7"/>
    <mergeCell ref="A10:D10"/>
    <mergeCell ref="C95:D95"/>
    <mergeCell ref="A90:B90"/>
    <mergeCell ref="A91:B91"/>
    <mergeCell ref="A12:D12"/>
    <mergeCell ref="C32:D32"/>
    <mergeCell ref="S1:W1"/>
    <mergeCell ref="U2:W2"/>
    <mergeCell ref="I10:J10"/>
    <mergeCell ref="M9:O9"/>
    <mergeCell ref="G1:Q4"/>
    <mergeCell ref="G10:H10"/>
    <mergeCell ref="R9:T9"/>
    <mergeCell ref="A83:B83"/>
    <mergeCell ref="A89:B89"/>
    <mergeCell ref="A88:B88"/>
    <mergeCell ref="A98:B98"/>
    <mergeCell ref="A99:B99"/>
    <mergeCell ref="A103:B103"/>
    <mergeCell ref="A95:B95"/>
    <mergeCell ref="A84:B84"/>
    <mergeCell ref="A97:B97"/>
    <mergeCell ref="A105:B105"/>
    <mergeCell ref="C104:D104"/>
    <mergeCell ref="C105:D105"/>
    <mergeCell ref="A101:B101"/>
    <mergeCell ref="C94:D94"/>
    <mergeCell ref="C101:D101"/>
    <mergeCell ref="A102:B102"/>
    <mergeCell ref="C102:D102"/>
    <mergeCell ref="C98:D98"/>
    <mergeCell ref="C28:D28"/>
    <mergeCell ref="A23:B23"/>
    <mergeCell ref="C23:D23"/>
    <mergeCell ref="C25:D25"/>
    <mergeCell ref="A26:B26"/>
    <mergeCell ref="A27:B27"/>
    <mergeCell ref="C52:D52"/>
    <mergeCell ref="A50:B50"/>
    <mergeCell ref="C50:D50"/>
    <mergeCell ref="A49:B49"/>
    <mergeCell ref="A29:B29"/>
    <mergeCell ref="C29:D29"/>
    <mergeCell ref="C30:D30"/>
    <mergeCell ref="A32:B32"/>
    <mergeCell ref="A41:B41"/>
    <mergeCell ref="C41:D41"/>
    <mergeCell ref="A45:B45"/>
    <mergeCell ref="C45:D45"/>
    <mergeCell ref="A47:B47"/>
    <mergeCell ref="C47:D47"/>
    <mergeCell ref="A46:B46"/>
    <mergeCell ref="C46:D46"/>
    <mergeCell ref="A53:B53"/>
    <mergeCell ref="C53:D53"/>
    <mergeCell ref="A77:B77"/>
    <mergeCell ref="A67:B67"/>
    <mergeCell ref="C67:D67"/>
    <mergeCell ref="A64:B64"/>
    <mergeCell ref="C64:D64"/>
    <mergeCell ref="A65:B65"/>
    <mergeCell ref="C74:D74"/>
    <mergeCell ref="A76:B76"/>
    <mergeCell ref="A112:B112"/>
    <mergeCell ref="C112:D112"/>
    <mergeCell ref="A85:B85"/>
    <mergeCell ref="C85:D85"/>
    <mergeCell ref="A100:B100"/>
    <mergeCell ref="C100:D100"/>
    <mergeCell ref="A96:B96"/>
    <mergeCell ref="C107:D107"/>
    <mergeCell ref="C106:D106"/>
    <mergeCell ref="A107:B107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C123:D123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22:B122"/>
    <mergeCell ref="A125:B125"/>
    <mergeCell ref="C125:D125"/>
    <mergeCell ref="A126:B126"/>
    <mergeCell ref="C126:D126"/>
    <mergeCell ref="A127:B127"/>
    <mergeCell ref="C127:D127"/>
    <mergeCell ref="C122:D122"/>
    <mergeCell ref="A123:B123"/>
    <mergeCell ref="A40:B40"/>
    <mergeCell ref="C40:D40"/>
    <mergeCell ref="A59:B59"/>
    <mergeCell ref="C59:D59"/>
    <mergeCell ref="A61:B61"/>
    <mergeCell ref="C61:D61"/>
    <mergeCell ref="C49:D49"/>
    <mergeCell ref="A51:B51"/>
    <mergeCell ref="C51:D51"/>
    <mergeCell ref="A55:B55"/>
    <mergeCell ref="A66:B66"/>
    <mergeCell ref="C66:D66"/>
    <mergeCell ref="W66:X66"/>
    <mergeCell ref="Y66:Z66"/>
    <mergeCell ref="A60:B60"/>
    <mergeCell ref="C60:D60"/>
    <mergeCell ref="A58:B58"/>
    <mergeCell ref="C58:D58"/>
    <mergeCell ref="GQ66:GR66"/>
    <mergeCell ref="A70:B70"/>
    <mergeCell ref="C70:D70"/>
    <mergeCell ref="A73:B73"/>
    <mergeCell ref="C73:D73"/>
    <mergeCell ref="A71:B71"/>
    <mergeCell ref="AU66:AV66"/>
    <mergeCell ref="BO66:BP66"/>
    <mergeCell ref="BQ66:BR66"/>
    <mergeCell ref="CK66:CL66"/>
    <mergeCell ref="CM66:CN66"/>
    <mergeCell ref="DG66:DH66"/>
    <mergeCell ref="DI66:DJ66"/>
    <mergeCell ref="EC66:ED66"/>
    <mergeCell ref="FW66:FX66"/>
    <mergeCell ref="EE66:EF66"/>
    <mergeCell ref="HM66:HN66"/>
    <mergeCell ref="HO66:HP66"/>
    <mergeCell ref="II66:IJ66"/>
    <mergeCell ref="IK66:IL66"/>
    <mergeCell ref="A69:B69"/>
    <mergeCell ref="C69:D69"/>
    <mergeCell ref="EY66:EZ66"/>
    <mergeCell ref="FA66:FB66"/>
    <mergeCell ref="FU66:FV66"/>
    <mergeCell ref="GS66:GT66"/>
    <mergeCell ref="A79:B79"/>
    <mergeCell ref="C79:D79"/>
    <mergeCell ref="A75:B75"/>
    <mergeCell ref="C75:D75"/>
    <mergeCell ref="A72:B72"/>
    <mergeCell ref="C72:D72"/>
  </mergeCells>
  <printOptions horizontalCentered="1" verticalCentered="1"/>
  <pageMargins left="0.31496062992125984" right="0.5118110236220472" top="0.7480314960629921" bottom="0.7480314960629921" header="0.31496062992125984" footer="0.31496062992125984"/>
  <pageSetup horizontalDpi="600" verticalDpi="600" orientation="landscape" paperSize="5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41">
      <selection activeCell="A35" sqref="A35:IV54"/>
    </sheetView>
  </sheetViews>
  <sheetFormatPr defaultColWidth="11.421875" defaultRowHeight="15"/>
  <sheetData>
    <row r="1" spans="1:26" ht="28.5" customHeight="1" hidden="1">
      <c r="A1" s="105" t="s">
        <v>481</v>
      </c>
      <c r="B1" s="105"/>
      <c r="C1" s="106"/>
      <c r="D1" s="106"/>
      <c r="E1" s="14" t="s">
        <v>482</v>
      </c>
      <c r="F1" s="15">
        <v>14606212764</v>
      </c>
      <c r="G1" s="15">
        <v>38266577.13</v>
      </c>
      <c r="H1" s="15">
        <v>53044578</v>
      </c>
      <c r="I1" s="15">
        <v>1283133195</v>
      </c>
      <c r="J1" s="15">
        <v>1783133195</v>
      </c>
      <c r="K1" s="15">
        <v>14091434763.13</v>
      </c>
      <c r="L1" s="107">
        <v>1002775915</v>
      </c>
      <c r="M1" s="107"/>
      <c r="N1" s="107">
        <v>399819912</v>
      </c>
      <c r="O1" s="107"/>
      <c r="P1" s="15">
        <v>602956003</v>
      </c>
      <c r="Q1" s="15">
        <v>1002775915</v>
      </c>
      <c r="R1" s="108">
        <v>7.116208759832932</v>
      </c>
      <c r="S1" s="108"/>
      <c r="T1" s="15">
        <v>218013608</v>
      </c>
      <c r="U1" s="15">
        <v>90430528</v>
      </c>
      <c r="V1" s="15">
        <v>49791380</v>
      </c>
      <c r="W1" s="15">
        <v>140221908</v>
      </c>
      <c r="X1" s="16">
        <v>13088658848.13</v>
      </c>
      <c r="Y1" s="107">
        <v>77791700</v>
      </c>
      <c r="Z1" s="107"/>
    </row>
    <row r="2" spans="1:26" ht="21" customHeight="1" hidden="1">
      <c r="A2" s="105" t="s">
        <v>483</v>
      </c>
      <c r="B2" s="105"/>
      <c r="C2" s="106"/>
      <c r="D2" s="106"/>
      <c r="E2" s="14" t="s">
        <v>31</v>
      </c>
      <c r="F2" s="15">
        <v>1278047831</v>
      </c>
      <c r="G2" s="15">
        <v>0</v>
      </c>
      <c r="H2" s="15">
        <v>0</v>
      </c>
      <c r="I2" s="15">
        <v>0</v>
      </c>
      <c r="J2" s="15">
        <v>500000000</v>
      </c>
      <c r="K2" s="15">
        <v>778047831</v>
      </c>
      <c r="L2" s="107">
        <v>142125387</v>
      </c>
      <c r="M2" s="107"/>
      <c r="N2" s="107">
        <v>84587216</v>
      </c>
      <c r="O2" s="107"/>
      <c r="P2" s="15">
        <v>57538171</v>
      </c>
      <c r="Q2" s="15">
        <v>142125387</v>
      </c>
      <c r="R2" s="108">
        <v>18.26692156153572</v>
      </c>
      <c r="S2" s="108"/>
      <c r="T2" s="15">
        <v>120402769</v>
      </c>
      <c r="U2" s="15">
        <v>83735169</v>
      </c>
      <c r="V2" s="15">
        <v>36667600</v>
      </c>
      <c r="W2" s="15">
        <v>120402769</v>
      </c>
      <c r="X2" s="16">
        <v>635922444</v>
      </c>
      <c r="Y2" s="107">
        <v>0</v>
      </c>
      <c r="Z2" s="107"/>
    </row>
    <row r="3" spans="1:26" ht="21" customHeight="1" hidden="1">
      <c r="A3" s="105" t="s">
        <v>484</v>
      </c>
      <c r="B3" s="105"/>
      <c r="C3" s="106"/>
      <c r="D3" s="106"/>
      <c r="E3" s="14" t="s">
        <v>33</v>
      </c>
      <c r="F3" s="15">
        <v>1278047831</v>
      </c>
      <c r="G3" s="15">
        <v>0</v>
      </c>
      <c r="H3" s="15">
        <v>0</v>
      </c>
      <c r="I3" s="15">
        <v>0</v>
      </c>
      <c r="J3" s="15">
        <v>500000000</v>
      </c>
      <c r="K3" s="15">
        <v>778047831</v>
      </c>
      <c r="L3" s="107">
        <v>142125387</v>
      </c>
      <c r="M3" s="107"/>
      <c r="N3" s="107">
        <v>84587216</v>
      </c>
      <c r="O3" s="107"/>
      <c r="P3" s="15">
        <v>57538171</v>
      </c>
      <c r="Q3" s="15">
        <v>142125387</v>
      </c>
      <c r="R3" s="108">
        <v>18.26692156153572</v>
      </c>
      <c r="S3" s="108"/>
      <c r="T3" s="15">
        <v>120402769</v>
      </c>
      <c r="U3" s="15">
        <v>83735169</v>
      </c>
      <c r="V3" s="15">
        <v>36667600</v>
      </c>
      <c r="W3" s="15">
        <v>120402769</v>
      </c>
      <c r="X3" s="16">
        <v>635922444</v>
      </c>
      <c r="Y3" s="107">
        <v>0</v>
      </c>
      <c r="Z3" s="107"/>
    </row>
    <row r="4" spans="1:26" ht="21" customHeight="1" hidden="1">
      <c r="A4" s="105" t="s">
        <v>485</v>
      </c>
      <c r="B4" s="105"/>
      <c r="C4" s="106"/>
      <c r="D4" s="106"/>
      <c r="E4" s="14" t="s">
        <v>35</v>
      </c>
      <c r="F4" s="15">
        <v>1278047831</v>
      </c>
      <c r="G4" s="15">
        <v>0</v>
      </c>
      <c r="H4" s="15">
        <v>0</v>
      </c>
      <c r="I4" s="15">
        <v>0</v>
      </c>
      <c r="J4" s="15">
        <v>500000000</v>
      </c>
      <c r="K4" s="15">
        <v>778047831</v>
      </c>
      <c r="L4" s="107">
        <v>142125387</v>
      </c>
      <c r="M4" s="107"/>
      <c r="N4" s="107">
        <v>84587216</v>
      </c>
      <c r="O4" s="107"/>
      <c r="P4" s="15">
        <v>57538171</v>
      </c>
      <c r="Q4" s="15">
        <v>142125387</v>
      </c>
      <c r="R4" s="108">
        <v>18.26692156153572</v>
      </c>
      <c r="S4" s="108"/>
      <c r="T4" s="15">
        <v>120402769</v>
      </c>
      <c r="U4" s="15">
        <v>83735169</v>
      </c>
      <c r="V4" s="15">
        <v>36667600</v>
      </c>
      <c r="W4" s="15">
        <v>120402769</v>
      </c>
      <c r="X4" s="16">
        <v>635922444</v>
      </c>
      <c r="Y4" s="107">
        <v>0</v>
      </c>
      <c r="Z4" s="107"/>
    </row>
    <row r="5" spans="1:26" ht="21.75" customHeight="1" hidden="1">
      <c r="A5" s="105" t="s">
        <v>486</v>
      </c>
      <c r="B5" s="105"/>
      <c r="C5" s="106"/>
      <c r="D5" s="106"/>
      <c r="E5" s="14" t="s">
        <v>37</v>
      </c>
      <c r="F5" s="15">
        <v>1252277255</v>
      </c>
      <c r="G5" s="15">
        <v>0</v>
      </c>
      <c r="H5" s="15">
        <v>0</v>
      </c>
      <c r="I5" s="15">
        <v>0</v>
      </c>
      <c r="J5" s="15">
        <v>500000000</v>
      </c>
      <c r="K5" s="15">
        <v>752277255</v>
      </c>
      <c r="L5" s="107">
        <v>142125387</v>
      </c>
      <c r="M5" s="107"/>
      <c r="N5" s="107">
        <v>84587216</v>
      </c>
      <c r="O5" s="107"/>
      <c r="P5" s="15">
        <v>57538171</v>
      </c>
      <c r="Q5" s="15">
        <v>142125387</v>
      </c>
      <c r="R5" s="108">
        <v>18.892686978818734</v>
      </c>
      <c r="S5" s="108"/>
      <c r="T5" s="15">
        <v>120402769</v>
      </c>
      <c r="U5" s="15">
        <v>83735169</v>
      </c>
      <c r="V5" s="15">
        <v>36667600</v>
      </c>
      <c r="W5" s="15">
        <v>120402769</v>
      </c>
      <c r="X5" s="16">
        <v>610151868</v>
      </c>
      <c r="Y5" s="107">
        <v>0</v>
      </c>
      <c r="Z5" s="107"/>
    </row>
    <row r="6" spans="1:26" ht="36.75" customHeight="1" hidden="1">
      <c r="A6" s="105" t="s">
        <v>487</v>
      </c>
      <c r="B6" s="105"/>
      <c r="C6" s="106"/>
      <c r="D6" s="106"/>
      <c r="E6" s="14" t="s">
        <v>39</v>
      </c>
      <c r="F6" s="15">
        <v>1246746019</v>
      </c>
      <c r="G6" s="15">
        <v>0</v>
      </c>
      <c r="H6" s="15">
        <v>0</v>
      </c>
      <c r="I6" s="15">
        <v>0</v>
      </c>
      <c r="J6" s="15">
        <v>500000000</v>
      </c>
      <c r="K6" s="15">
        <v>746746019</v>
      </c>
      <c r="L6" s="107">
        <v>141416631</v>
      </c>
      <c r="M6" s="107"/>
      <c r="N6" s="107">
        <v>84263861</v>
      </c>
      <c r="O6" s="107"/>
      <c r="P6" s="15">
        <v>57152770</v>
      </c>
      <c r="Q6" s="15">
        <v>141416631</v>
      </c>
      <c r="R6" s="108">
        <v>18.937714751981826</v>
      </c>
      <c r="S6" s="108"/>
      <c r="T6" s="15">
        <v>120079414</v>
      </c>
      <c r="U6" s="15">
        <v>83431494</v>
      </c>
      <c r="V6" s="15">
        <v>36647920</v>
      </c>
      <c r="W6" s="15">
        <v>120079414</v>
      </c>
      <c r="X6" s="16">
        <v>605329388</v>
      </c>
      <c r="Y6" s="107">
        <v>0</v>
      </c>
      <c r="Z6" s="107"/>
    </row>
    <row r="7" spans="1:26" ht="21" customHeight="1" hidden="1">
      <c r="A7" s="105" t="s">
        <v>488</v>
      </c>
      <c r="B7" s="105"/>
      <c r="C7" s="106" t="s">
        <v>41</v>
      </c>
      <c r="D7" s="106"/>
      <c r="E7" s="14" t="s">
        <v>42</v>
      </c>
      <c r="F7" s="15">
        <v>934778873</v>
      </c>
      <c r="G7" s="15">
        <v>0</v>
      </c>
      <c r="H7" s="15">
        <v>0</v>
      </c>
      <c r="I7" s="15">
        <v>0</v>
      </c>
      <c r="J7" s="15">
        <v>500000000</v>
      </c>
      <c r="K7" s="15">
        <v>434778873</v>
      </c>
      <c r="L7" s="107">
        <v>106283939</v>
      </c>
      <c r="M7" s="107"/>
      <c r="N7" s="107">
        <v>70799850</v>
      </c>
      <c r="O7" s="107"/>
      <c r="P7" s="15">
        <v>35484089</v>
      </c>
      <c r="Q7" s="15">
        <v>106283939</v>
      </c>
      <c r="R7" s="108">
        <v>24.445516008318094</v>
      </c>
      <c r="S7" s="108"/>
      <c r="T7" s="15">
        <v>106283939</v>
      </c>
      <c r="U7" s="15">
        <v>70799850</v>
      </c>
      <c r="V7" s="15">
        <v>35484089</v>
      </c>
      <c r="W7" s="15">
        <v>106283939</v>
      </c>
      <c r="X7" s="16">
        <v>328494934</v>
      </c>
      <c r="Y7" s="107">
        <v>0</v>
      </c>
      <c r="Z7" s="107"/>
    </row>
    <row r="8" spans="1:26" ht="21" customHeight="1" hidden="1">
      <c r="A8" s="105" t="s">
        <v>489</v>
      </c>
      <c r="B8" s="105"/>
      <c r="C8" s="106" t="s">
        <v>41</v>
      </c>
      <c r="D8" s="106"/>
      <c r="E8" s="14" t="s">
        <v>44</v>
      </c>
      <c r="F8" s="15">
        <v>12904074</v>
      </c>
      <c r="G8" s="15">
        <v>0</v>
      </c>
      <c r="H8" s="15">
        <v>0</v>
      </c>
      <c r="I8" s="15">
        <v>0</v>
      </c>
      <c r="J8" s="15">
        <v>0</v>
      </c>
      <c r="K8" s="15">
        <v>12904074</v>
      </c>
      <c r="L8" s="107">
        <v>0</v>
      </c>
      <c r="M8" s="107"/>
      <c r="N8" s="107">
        <v>0</v>
      </c>
      <c r="O8" s="107"/>
      <c r="P8" s="15">
        <v>0</v>
      </c>
      <c r="Q8" s="15">
        <v>0</v>
      </c>
      <c r="R8" s="108">
        <v>0</v>
      </c>
      <c r="S8" s="108"/>
      <c r="T8" s="15">
        <v>0</v>
      </c>
      <c r="U8" s="15">
        <v>0</v>
      </c>
      <c r="V8" s="15">
        <v>0</v>
      </c>
      <c r="W8" s="15">
        <v>0</v>
      </c>
      <c r="X8" s="16">
        <v>12904074</v>
      </c>
      <c r="Y8" s="107">
        <v>0</v>
      </c>
      <c r="Z8" s="107"/>
    </row>
    <row r="9" spans="1:26" ht="21" customHeight="1" hidden="1">
      <c r="A9" s="105" t="s">
        <v>490</v>
      </c>
      <c r="B9" s="105"/>
      <c r="C9" s="106" t="s">
        <v>41</v>
      </c>
      <c r="D9" s="106"/>
      <c r="E9" s="14" t="s">
        <v>46</v>
      </c>
      <c r="F9" s="15">
        <v>45348005</v>
      </c>
      <c r="G9" s="15">
        <v>0</v>
      </c>
      <c r="H9" s="15">
        <v>0</v>
      </c>
      <c r="I9" s="15">
        <v>0</v>
      </c>
      <c r="J9" s="15">
        <v>0</v>
      </c>
      <c r="K9" s="15">
        <v>45348005</v>
      </c>
      <c r="L9" s="107">
        <v>5696584</v>
      </c>
      <c r="M9" s="107"/>
      <c r="N9" s="107">
        <v>2597816</v>
      </c>
      <c r="O9" s="107"/>
      <c r="P9" s="15">
        <v>3098768</v>
      </c>
      <c r="Q9" s="15">
        <v>5696584</v>
      </c>
      <c r="R9" s="108">
        <v>12.561928578776508</v>
      </c>
      <c r="S9" s="108"/>
      <c r="T9" s="15">
        <v>2597816</v>
      </c>
      <c r="U9" s="15">
        <v>2444625</v>
      </c>
      <c r="V9" s="15">
        <v>153191</v>
      </c>
      <c r="W9" s="15">
        <v>2597816</v>
      </c>
      <c r="X9" s="16">
        <v>39651421</v>
      </c>
      <c r="Y9" s="107">
        <v>0</v>
      </c>
      <c r="Z9" s="107"/>
    </row>
    <row r="10" spans="1:26" ht="21" customHeight="1" hidden="1">
      <c r="A10" s="105" t="s">
        <v>491</v>
      </c>
      <c r="B10" s="105"/>
      <c r="C10" s="106" t="s">
        <v>41</v>
      </c>
      <c r="D10" s="106"/>
      <c r="E10" s="14" t="s">
        <v>48</v>
      </c>
      <c r="F10" s="15">
        <v>94475011</v>
      </c>
      <c r="G10" s="15">
        <v>0</v>
      </c>
      <c r="H10" s="15">
        <v>0</v>
      </c>
      <c r="I10" s="15">
        <v>0</v>
      </c>
      <c r="J10" s="15">
        <v>0</v>
      </c>
      <c r="K10" s="15">
        <v>94475011</v>
      </c>
      <c r="L10" s="107">
        <v>1224006</v>
      </c>
      <c r="M10" s="107"/>
      <c r="N10" s="107">
        <v>306383</v>
      </c>
      <c r="O10" s="107"/>
      <c r="P10" s="15">
        <v>917623</v>
      </c>
      <c r="Q10" s="15">
        <v>1224006</v>
      </c>
      <c r="R10" s="108">
        <v>1.2955870415299555</v>
      </c>
      <c r="S10" s="108"/>
      <c r="T10" s="15">
        <v>306383</v>
      </c>
      <c r="U10" s="15">
        <v>0</v>
      </c>
      <c r="V10" s="15">
        <v>306383</v>
      </c>
      <c r="W10" s="15">
        <v>306383</v>
      </c>
      <c r="X10" s="16">
        <v>93251005</v>
      </c>
      <c r="Y10" s="107">
        <v>0</v>
      </c>
      <c r="Z10" s="107"/>
    </row>
    <row r="11" spans="1:26" ht="21" customHeight="1" hidden="1">
      <c r="A11" s="105" t="s">
        <v>492</v>
      </c>
      <c r="B11" s="105"/>
      <c r="C11" s="106" t="s">
        <v>41</v>
      </c>
      <c r="D11" s="106"/>
      <c r="E11" s="14" t="s">
        <v>50</v>
      </c>
      <c r="F11" s="15">
        <v>66510408</v>
      </c>
      <c r="G11" s="15">
        <v>0</v>
      </c>
      <c r="H11" s="15">
        <v>0</v>
      </c>
      <c r="I11" s="15">
        <v>0</v>
      </c>
      <c r="J11" s="15">
        <v>0</v>
      </c>
      <c r="K11" s="15">
        <v>66510408</v>
      </c>
      <c r="L11" s="107">
        <v>16120457</v>
      </c>
      <c r="M11" s="107"/>
      <c r="N11" s="107">
        <v>3575857</v>
      </c>
      <c r="O11" s="107"/>
      <c r="P11" s="15">
        <v>12544600</v>
      </c>
      <c r="Q11" s="15">
        <v>16120457</v>
      </c>
      <c r="R11" s="108">
        <v>24.237495280437912</v>
      </c>
      <c r="S11" s="108"/>
      <c r="T11" s="15">
        <v>3575857</v>
      </c>
      <c r="U11" s="15">
        <v>3422474</v>
      </c>
      <c r="V11" s="15">
        <v>153383</v>
      </c>
      <c r="W11" s="15">
        <v>3575857</v>
      </c>
      <c r="X11" s="16">
        <v>50389951</v>
      </c>
      <c r="Y11" s="107">
        <v>0</v>
      </c>
      <c r="Z11" s="107"/>
    </row>
    <row r="12" spans="1:26" ht="21" customHeight="1" hidden="1">
      <c r="A12" s="105" t="s">
        <v>493</v>
      </c>
      <c r="B12" s="105"/>
      <c r="C12" s="106" t="s">
        <v>41</v>
      </c>
      <c r="D12" s="106"/>
      <c r="E12" s="14" t="s">
        <v>52</v>
      </c>
      <c r="F12" s="15">
        <v>3772620</v>
      </c>
      <c r="G12" s="15">
        <v>0</v>
      </c>
      <c r="H12" s="15">
        <v>0</v>
      </c>
      <c r="I12" s="15">
        <v>0</v>
      </c>
      <c r="J12" s="15">
        <v>0</v>
      </c>
      <c r="K12" s="15">
        <v>3772620</v>
      </c>
      <c r="L12" s="107">
        <v>593125</v>
      </c>
      <c r="M12" s="107"/>
      <c r="N12" s="107">
        <v>387417</v>
      </c>
      <c r="O12" s="107"/>
      <c r="P12" s="15">
        <v>205708</v>
      </c>
      <c r="Q12" s="15">
        <v>593125</v>
      </c>
      <c r="R12" s="108">
        <v>15.721832572588811</v>
      </c>
      <c r="S12" s="108"/>
      <c r="T12" s="15">
        <v>593125</v>
      </c>
      <c r="U12" s="15">
        <v>387417</v>
      </c>
      <c r="V12" s="15">
        <v>205708</v>
      </c>
      <c r="W12" s="15">
        <v>593125</v>
      </c>
      <c r="X12" s="16">
        <v>3179495</v>
      </c>
      <c r="Y12" s="107">
        <v>0</v>
      </c>
      <c r="Z12" s="107"/>
    </row>
    <row r="13" spans="1:26" ht="21" customHeight="1" hidden="1">
      <c r="A13" s="105" t="s">
        <v>494</v>
      </c>
      <c r="B13" s="105"/>
      <c r="C13" s="106" t="s">
        <v>41</v>
      </c>
      <c r="D13" s="106"/>
      <c r="E13" s="14" t="s">
        <v>54</v>
      </c>
      <c r="F13" s="15">
        <v>56666333</v>
      </c>
      <c r="G13" s="15">
        <v>0</v>
      </c>
      <c r="H13" s="15">
        <v>0</v>
      </c>
      <c r="I13" s="15">
        <v>0</v>
      </c>
      <c r="J13" s="15">
        <v>0</v>
      </c>
      <c r="K13" s="15">
        <v>56666333</v>
      </c>
      <c r="L13" s="107">
        <v>2824676</v>
      </c>
      <c r="M13" s="107"/>
      <c r="N13" s="107">
        <v>71808</v>
      </c>
      <c r="O13" s="107"/>
      <c r="P13" s="15">
        <v>2752868</v>
      </c>
      <c r="Q13" s="15">
        <v>2824676</v>
      </c>
      <c r="R13" s="108">
        <v>4.984751704332094</v>
      </c>
      <c r="S13" s="108"/>
      <c r="T13" s="15">
        <v>71808</v>
      </c>
      <c r="U13" s="15">
        <v>0</v>
      </c>
      <c r="V13" s="15">
        <v>71808</v>
      </c>
      <c r="W13" s="15">
        <v>71808</v>
      </c>
      <c r="X13" s="16">
        <v>53841657</v>
      </c>
      <c r="Y13" s="107">
        <v>0</v>
      </c>
      <c r="Z13" s="107"/>
    </row>
    <row r="14" spans="1:26" ht="21.75" customHeight="1" hidden="1">
      <c r="A14" s="105" t="s">
        <v>495</v>
      </c>
      <c r="B14" s="105"/>
      <c r="C14" s="106" t="s">
        <v>41</v>
      </c>
      <c r="D14" s="106"/>
      <c r="E14" s="14" t="s">
        <v>56</v>
      </c>
      <c r="F14" s="15">
        <v>2444688</v>
      </c>
      <c r="G14" s="15">
        <v>0</v>
      </c>
      <c r="H14" s="15">
        <v>0</v>
      </c>
      <c r="I14" s="15">
        <v>0</v>
      </c>
      <c r="J14" s="15">
        <v>0</v>
      </c>
      <c r="K14" s="15">
        <v>2444688</v>
      </c>
      <c r="L14" s="107">
        <v>362596</v>
      </c>
      <c r="M14" s="107"/>
      <c r="N14" s="107">
        <v>236840</v>
      </c>
      <c r="O14" s="107"/>
      <c r="P14" s="15">
        <v>125756</v>
      </c>
      <c r="Q14" s="15">
        <v>362596</v>
      </c>
      <c r="R14" s="108">
        <v>14.831994921233301</v>
      </c>
      <c r="S14" s="108"/>
      <c r="T14" s="15">
        <v>362596</v>
      </c>
      <c r="U14" s="15">
        <v>236840</v>
      </c>
      <c r="V14" s="15">
        <v>125756</v>
      </c>
      <c r="W14" s="15">
        <v>362596</v>
      </c>
      <c r="X14" s="16">
        <v>2082092</v>
      </c>
      <c r="Y14" s="107">
        <v>0</v>
      </c>
      <c r="Z14" s="107"/>
    </row>
    <row r="15" spans="1:26" ht="27.75" customHeight="1" hidden="1">
      <c r="A15" s="105" t="s">
        <v>496</v>
      </c>
      <c r="B15" s="105"/>
      <c r="C15" s="106" t="s">
        <v>41</v>
      </c>
      <c r="D15" s="106"/>
      <c r="E15" s="14" t="s">
        <v>58</v>
      </c>
      <c r="F15" s="15">
        <v>29846007</v>
      </c>
      <c r="G15" s="15">
        <v>0</v>
      </c>
      <c r="H15" s="15">
        <v>0</v>
      </c>
      <c r="I15" s="15">
        <v>0</v>
      </c>
      <c r="J15" s="15">
        <v>0</v>
      </c>
      <c r="K15" s="15">
        <v>29846007</v>
      </c>
      <c r="L15" s="107">
        <v>8311248</v>
      </c>
      <c r="M15" s="107"/>
      <c r="N15" s="107">
        <v>6287890</v>
      </c>
      <c r="O15" s="107"/>
      <c r="P15" s="15">
        <v>2023358</v>
      </c>
      <c r="Q15" s="15">
        <v>8311248</v>
      </c>
      <c r="R15" s="108">
        <v>27.84710195906608</v>
      </c>
      <c r="S15" s="108"/>
      <c r="T15" s="15">
        <v>6287890</v>
      </c>
      <c r="U15" s="15">
        <v>6140288</v>
      </c>
      <c r="V15" s="15">
        <v>147602</v>
      </c>
      <c r="W15" s="15">
        <v>6287890</v>
      </c>
      <c r="X15" s="16">
        <v>21534759</v>
      </c>
      <c r="Y15" s="107">
        <v>0</v>
      </c>
      <c r="Z15" s="107"/>
    </row>
    <row r="16" spans="1:26" ht="21.75" customHeight="1" hidden="1">
      <c r="A16" s="105" t="s">
        <v>497</v>
      </c>
      <c r="B16" s="105"/>
      <c r="C16" s="106"/>
      <c r="D16" s="106"/>
      <c r="E16" s="14" t="s">
        <v>64</v>
      </c>
      <c r="F16" s="15">
        <v>5531236</v>
      </c>
      <c r="G16" s="15">
        <v>0</v>
      </c>
      <c r="H16" s="15">
        <v>0</v>
      </c>
      <c r="I16" s="15">
        <v>0</v>
      </c>
      <c r="J16" s="15">
        <v>0</v>
      </c>
      <c r="K16" s="15">
        <v>5531236</v>
      </c>
      <c r="L16" s="107">
        <v>708756</v>
      </c>
      <c r="M16" s="107"/>
      <c r="N16" s="107">
        <v>323355</v>
      </c>
      <c r="O16" s="107"/>
      <c r="P16" s="15">
        <v>385401</v>
      </c>
      <c r="Q16" s="15">
        <v>708756</v>
      </c>
      <c r="R16" s="108">
        <v>12.81370022902657</v>
      </c>
      <c r="S16" s="108"/>
      <c r="T16" s="15">
        <v>323355</v>
      </c>
      <c r="U16" s="15">
        <v>303675</v>
      </c>
      <c r="V16" s="15">
        <v>19680</v>
      </c>
      <c r="W16" s="15">
        <v>323355</v>
      </c>
      <c r="X16" s="16">
        <v>4822480</v>
      </c>
      <c r="Y16" s="107">
        <v>0</v>
      </c>
      <c r="Z16" s="107"/>
    </row>
    <row r="17" spans="1:26" ht="27.75" customHeight="1" hidden="1">
      <c r="A17" s="105" t="s">
        <v>498</v>
      </c>
      <c r="B17" s="105"/>
      <c r="C17" s="106" t="s">
        <v>41</v>
      </c>
      <c r="D17" s="106"/>
      <c r="E17" s="14" t="s">
        <v>66</v>
      </c>
      <c r="F17" s="15">
        <v>5531236</v>
      </c>
      <c r="G17" s="15">
        <v>0</v>
      </c>
      <c r="H17" s="15">
        <v>0</v>
      </c>
      <c r="I17" s="15">
        <v>0</v>
      </c>
      <c r="J17" s="15">
        <v>0</v>
      </c>
      <c r="K17" s="15">
        <v>5531236</v>
      </c>
      <c r="L17" s="107">
        <v>708756</v>
      </c>
      <c r="M17" s="107"/>
      <c r="N17" s="107">
        <v>323355</v>
      </c>
      <c r="O17" s="107"/>
      <c r="P17" s="15">
        <v>385401</v>
      </c>
      <c r="Q17" s="15">
        <v>708756</v>
      </c>
      <c r="R17" s="108">
        <v>12.81370022902657</v>
      </c>
      <c r="S17" s="108"/>
      <c r="T17" s="15">
        <v>323355</v>
      </c>
      <c r="U17" s="15">
        <v>303675</v>
      </c>
      <c r="V17" s="15">
        <v>19680</v>
      </c>
      <c r="W17" s="15">
        <v>323355</v>
      </c>
      <c r="X17" s="16">
        <v>4822480</v>
      </c>
      <c r="Y17" s="107">
        <v>0</v>
      </c>
      <c r="Z17" s="107"/>
    </row>
    <row r="18" spans="1:26" ht="21" customHeight="1" hidden="1">
      <c r="A18" s="105" t="s">
        <v>499</v>
      </c>
      <c r="B18" s="105"/>
      <c r="C18" s="106"/>
      <c r="D18" s="106"/>
      <c r="E18" s="14" t="s">
        <v>70</v>
      </c>
      <c r="F18" s="15">
        <v>25770576</v>
      </c>
      <c r="G18" s="15">
        <v>0</v>
      </c>
      <c r="H18" s="15">
        <v>0</v>
      </c>
      <c r="I18" s="15">
        <v>0</v>
      </c>
      <c r="J18" s="15">
        <v>0</v>
      </c>
      <c r="K18" s="15">
        <v>25770576</v>
      </c>
      <c r="L18" s="107">
        <v>0</v>
      </c>
      <c r="M18" s="107"/>
      <c r="N18" s="107">
        <v>0</v>
      </c>
      <c r="O18" s="107"/>
      <c r="P18" s="15">
        <v>0</v>
      </c>
      <c r="Q18" s="15">
        <v>0</v>
      </c>
      <c r="R18" s="108">
        <v>0</v>
      </c>
      <c r="S18" s="108"/>
      <c r="T18" s="15">
        <v>0</v>
      </c>
      <c r="U18" s="15">
        <v>0</v>
      </c>
      <c r="V18" s="15">
        <v>0</v>
      </c>
      <c r="W18" s="15">
        <v>0</v>
      </c>
      <c r="X18" s="16">
        <v>25770576</v>
      </c>
      <c r="Y18" s="107">
        <v>0</v>
      </c>
      <c r="Z18" s="107"/>
    </row>
    <row r="19" spans="1:26" ht="21.75" customHeight="1" hidden="1">
      <c r="A19" s="105" t="s">
        <v>500</v>
      </c>
      <c r="B19" s="105"/>
      <c r="C19" s="106"/>
      <c r="D19" s="106"/>
      <c r="E19" s="14" t="s">
        <v>72</v>
      </c>
      <c r="F19" s="15">
        <v>1817088</v>
      </c>
      <c r="G19" s="15">
        <v>0</v>
      </c>
      <c r="H19" s="15">
        <v>0</v>
      </c>
      <c r="I19" s="15">
        <v>0</v>
      </c>
      <c r="J19" s="15">
        <v>0</v>
      </c>
      <c r="K19" s="15">
        <v>1817088</v>
      </c>
      <c r="L19" s="107">
        <v>0</v>
      </c>
      <c r="M19" s="107"/>
      <c r="N19" s="107">
        <v>0</v>
      </c>
      <c r="O19" s="107"/>
      <c r="P19" s="15">
        <v>0</v>
      </c>
      <c r="Q19" s="15">
        <v>0</v>
      </c>
      <c r="R19" s="108">
        <v>0</v>
      </c>
      <c r="S19" s="108"/>
      <c r="T19" s="15">
        <v>0</v>
      </c>
      <c r="U19" s="15">
        <v>0</v>
      </c>
      <c r="V19" s="15">
        <v>0</v>
      </c>
      <c r="W19" s="15">
        <v>0</v>
      </c>
      <c r="X19" s="16">
        <v>1817088</v>
      </c>
      <c r="Y19" s="107">
        <v>0</v>
      </c>
      <c r="Z19" s="107"/>
    </row>
    <row r="20" spans="1:26" ht="21" customHeight="1" hidden="1">
      <c r="A20" s="105" t="s">
        <v>501</v>
      </c>
      <c r="B20" s="105"/>
      <c r="C20" s="106" t="s">
        <v>41</v>
      </c>
      <c r="D20" s="106"/>
      <c r="E20" s="14" t="s">
        <v>74</v>
      </c>
      <c r="F20" s="15">
        <v>1817088</v>
      </c>
      <c r="G20" s="15">
        <v>0</v>
      </c>
      <c r="H20" s="15">
        <v>0</v>
      </c>
      <c r="I20" s="15">
        <v>0</v>
      </c>
      <c r="J20" s="15">
        <v>0</v>
      </c>
      <c r="K20" s="15">
        <v>1817088</v>
      </c>
      <c r="L20" s="107">
        <v>0</v>
      </c>
      <c r="M20" s="107"/>
      <c r="N20" s="107">
        <v>0</v>
      </c>
      <c r="O20" s="107"/>
      <c r="P20" s="15">
        <v>0</v>
      </c>
      <c r="Q20" s="15">
        <v>0</v>
      </c>
      <c r="R20" s="108">
        <v>0</v>
      </c>
      <c r="S20" s="108"/>
      <c r="T20" s="15">
        <v>0</v>
      </c>
      <c r="U20" s="15">
        <v>0</v>
      </c>
      <c r="V20" s="15">
        <v>0</v>
      </c>
      <c r="W20" s="15">
        <v>0</v>
      </c>
      <c r="X20" s="16">
        <v>1817088</v>
      </c>
      <c r="Y20" s="107">
        <v>0</v>
      </c>
      <c r="Z20" s="107"/>
    </row>
    <row r="21" spans="1:26" ht="21" customHeight="1" hidden="1">
      <c r="A21" s="105" t="s">
        <v>502</v>
      </c>
      <c r="B21" s="105"/>
      <c r="C21" s="106"/>
      <c r="D21" s="106"/>
      <c r="E21" s="14" t="s">
        <v>76</v>
      </c>
      <c r="F21" s="15">
        <v>23953488</v>
      </c>
      <c r="G21" s="15">
        <v>0</v>
      </c>
      <c r="H21" s="15">
        <v>0</v>
      </c>
      <c r="I21" s="15">
        <v>0</v>
      </c>
      <c r="J21" s="15">
        <v>0</v>
      </c>
      <c r="K21" s="15">
        <v>23953488</v>
      </c>
      <c r="L21" s="107">
        <v>0</v>
      </c>
      <c r="M21" s="107"/>
      <c r="N21" s="107">
        <v>0</v>
      </c>
      <c r="O21" s="107"/>
      <c r="P21" s="15">
        <v>0</v>
      </c>
      <c r="Q21" s="15">
        <v>0</v>
      </c>
      <c r="R21" s="108">
        <v>0</v>
      </c>
      <c r="S21" s="108"/>
      <c r="T21" s="15">
        <v>0</v>
      </c>
      <c r="U21" s="15">
        <v>0</v>
      </c>
      <c r="V21" s="15">
        <v>0</v>
      </c>
      <c r="W21" s="15">
        <v>0</v>
      </c>
      <c r="X21" s="16">
        <v>23953488</v>
      </c>
      <c r="Y21" s="107">
        <v>0</v>
      </c>
      <c r="Z21" s="107"/>
    </row>
    <row r="22" spans="1:26" ht="21" customHeight="1" hidden="1">
      <c r="A22" s="105" t="s">
        <v>503</v>
      </c>
      <c r="B22" s="105"/>
      <c r="C22" s="106" t="s">
        <v>41</v>
      </c>
      <c r="D22" s="106"/>
      <c r="E22" s="14" t="s">
        <v>78</v>
      </c>
      <c r="F22" s="15">
        <v>3634176</v>
      </c>
      <c r="G22" s="15">
        <v>0</v>
      </c>
      <c r="H22" s="15">
        <v>0</v>
      </c>
      <c r="I22" s="15">
        <v>0</v>
      </c>
      <c r="J22" s="15">
        <v>0</v>
      </c>
      <c r="K22" s="15">
        <v>3634176</v>
      </c>
      <c r="L22" s="107">
        <v>0</v>
      </c>
      <c r="M22" s="107"/>
      <c r="N22" s="107">
        <v>0</v>
      </c>
      <c r="O22" s="107"/>
      <c r="P22" s="15">
        <v>0</v>
      </c>
      <c r="Q22" s="15">
        <v>0</v>
      </c>
      <c r="R22" s="108">
        <v>0</v>
      </c>
      <c r="S22" s="108"/>
      <c r="T22" s="15">
        <v>0</v>
      </c>
      <c r="U22" s="15">
        <v>0</v>
      </c>
      <c r="V22" s="15">
        <v>0</v>
      </c>
      <c r="W22" s="15">
        <v>0</v>
      </c>
      <c r="X22" s="16">
        <v>3634176</v>
      </c>
      <c r="Y22" s="107">
        <v>0</v>
      </c>
      <c r="Z22" s="107"/>
    </row>
    <row r="23" spans="1:26" ht="36.75" customHeight="1" hidden="1">
      <c r="A23" s="105" t="s">
        <v>504</v>
      </c>
      <c r="B23" s="105"/>
      <c r="C23" s="106" t="s">
        <v>41</v>
      </c>
      <c r="D23" s="106"/>
      <c r="E23" s="14" t="s">
        <v>82</v>
      </c>
      <c r="F23" s="15">
        <v>1164904</v>
      </c>
      <c r="G23" s="15">
        <v>0</v>
      </c>
      <c r="H23" s="15">
        <v>0</v>
      </c>
      <c r="I23" s="15">
        <v>0</v>
      </c>
      <c r="J23" s="15">
        <v>0</v>
      </c>
      <c r="K23" s="15">
        <v>1164904</v>
      </c>
      <c r="L23" s="107">
        <v>0</v>
      </c>
      <c r="M23" s="107"/>
      <c r="N23" s="107">
        <v>0</v>
      </c>
      <c r="O23" s="107"/>
      <c r="P23" s="15">
        <v>0</v>
      </c>
      <c r="Q23" s="15">
        <v>0</v>
      </c>
      <c r="R23" s="108">
        <v>0</v>
      </c>
      <c r="S23" s="108"/>
      <c r="T23" s="15">
        <v>0</v>
      </c>
      <c r="U23" s="15">
        <v>0</v>
      </c>
      <c r="V23" s="15">
        <v>0</v>
      </c>
      <c r="W23" s="15">
        <v>0</v>
      </c>
      <c r="X23" s="16">
        <v>1164904</v>
      </c>
      <c r="Y23" s="107">
        <v>0</v>
      </c>
      <c r="Z23" s="107"/>
    </row>
    <row r="24" spans="1:26" ht="21" customHeight="1" hidden="1">
      <c r="A24" s="105" t="s">
        <v>505</v>
      </c>
      <c r="B24" s="105"/>
      <c r="C24" s="106" t="s">
        <v>41</v>
      </c>
      <c r="D24" s="106"/>
      <c r="E24" s="14" t="s">
        <v>84</v>
      </c>
      <c r="F24" s="15">
        <v>2543944</v>
      </c>
      <c r="G24" s="15">
        <v>0</v>
      </c>
      <c r="H24" s="15">
        <v>0</v>
      </c>
      <c r="I24" s="15">
        <v>0</v>
      </c>
      <c r="J24" s="15">
        <v>0</v>
      </c>
      <c r="K24" s="15">
        <v>2543944</v>
      </c>
      <c r="L24" s="107">
        <v>0</v>
      </c>
      <c r="M24" s="107"/>
      <c r="N24" s="107">
        <v>0</v>
      </c>
      <c r="O24" s="107"/>
      <c r="P24" s="15">
        <v>0</v>
      </c>
      <c r="Q24" s="15">
        <v>0</v>
      </c>
      <c r="R24" s="108">
        <v>0</v>
      </c>
      <c r="S24" s="108"/>
      <c r="T24" s="15">
        <v>0</v>
      </c>
      <c r="U24" s="15">
        <v>0</v>
      </c>
      <c r="V24" s="15">
        <v>0</v>
      </c>
      <c r="W24" s="15">
        <v>0</v>
      </c>
      <c r="X24" s="16">
        <v>2543944</v>
      </c>
      <c r="Y24" s="107">
        <v>0</v>
      </c>
      <c r="Z24" s="107"/>
    </row>
    <row r="25" spans="1:26" ht="21" customHeight="1" hidden="1">
      <c r="A25" s="105" t="s">
        <v>506</v>
      </c>
      <c r="B25" s="105"/>
      <c r="C25" s="106" t="s">
        <v>41</v>
      </c>
      <c r="D25" s="106"/>
      <c r="E25" s="14" t="s">
        <v>80</v>
      </c>
      <c r="F25" s="15">
        <v>16610464</v>
      </c>
      <c r="G25" s="15">
        <v>0</v>
      </c>
      <c r="H25" s="15">
        <v>0</v>
      </c>
      <c r="I25" s="15">
        <v>0</v>
      </c>
      <c r="J25" s="15">
        <v>0</v>
      </c>
      <c r="K25" s="15">
        <v>16610464</v>
      </c>
      <c r="L25" s="107">
        <v>0</v>
      </c>
      <c r="M25" s="107"/>
      <c r="N25" s="107">
        <v>0</v>
      </c>
      <c r="O25" s="107"/>
      <c r="P25" s="15">
        <v>0</v>
      </c>
      <c r="Q25" s="15">
        <v>0</v>
      </c>
      <c r="R25" s="108">
        <v>0</v>
      </c>
      <c r="S25" s="108"/>
      <c r="T25" s="15">
        <v>0</v>
      </c>
      <c r="U25" s="15">
        <v>0</v>
      </c>
      <c r="V25" s="15">
        <v>0</v>
      </c>
      <c r="W25" s="15">
        <v>0</v>
      </c>
      <c r="X25" s="16">
        <v>16610464</v>
      </c>
      <c r="Y25" s="107">
        <v>0</v>
      </c>
      <c r="Z25" s="107"/>
    </row>
    <row r="26" spans="1:26" s="19" customFormat="1" ht="21" customHeight="1">
      <c r="A26" s="113" t="s">
        <v>507</v>
      </c>
      <c r="B26" s="113"/>
      <c r="C26" s="114"/>
      <c r="D26" s="114"/>
      <c r="E26" s="17" t="s">
        <v>90</v>
      </c>
      <c r="F26" s="18">
        <v>13328164933</v>
      </c>
      <c r="G26" s="18">
        <v>38266577.13</v>
      </c>
      <c r="H26" s="18">
        <v>53044578</v>
      </c>
      <c r="I26" s="18">
        <v>1283133195</v>
      </c>
      <c r="J26" s="18">
        <v>1283133195</v>
      </c>
      <c r="K26" s="18">
        <v>13313386932.13</v>
      </c>
      <c r="L26" s="115">
        <v>860650528</v>
      </c>
      <c r="M26" s="115"/>
      <c r="N26" s="115">
        <v>315232696</v>
      </c>
      <c r="O26" s="115"/>
      <c r="P26" s="18">
        <v>545417832</v>
      </c>
      <c r="Q26" s="18">
        <v>860650528</v>
      </c>
      <c r="R26" s="116">
        <v>6.464549797789923</v>
      </c>
      <c r="S26" s="116"/>
      <c r="T26" s="18">
        <v>97610839</v>
      </c>
      <c r="U26" s="18">
        <v>6695359</v>
      </c>
      <c r="V26" s="18">
        <v>13123780</v>
      </c>
      <c r="W26" s="18">
        <v>19819139</v>
      </c>
      <c r="X26" s="18">
        <v>12452736404.13</v>
      </c>
      <c r="Y26" s="115">
        <v>77791700</v>
      </c>
      <c r="Z26" s="115"/>
    </row>
    <row r="27" spans="1:26" ht="54" customHeight="1">
      <c r="A27" s="105" t="s">
        <v>508</v>
      </c>
      <c r="B27" s="105"/>
      <c r="C27" s="106"/>
      <c r="D27" s="106"/>
      <c r="E27" s="14" t="s">
        <v>509</v>
      </c>
      <c r="F27" s="15">
        <v>13328164933</v>
      </c>
      <c r="G27" s="15">
        <v>38266577.13</v>
      </c>
      <c r="H27" s="15">
        <v>53044578</v>
      </c>
      <c r="I27" s="15">
        <v>1283133195</v>
      </c>
      <c r="J27" s="15">
        <v>1283133195</v>
      </c>
      <c r="K27" s="15">
        <v>13313386932.13</v>
      </c>
      <c r="L27" s="107">
        <v>860650528</v>
      </c>
      <c r="M27" s="107"/>
      <c r="N27" s="107">
        <v>315232696</v>
      </c>
      <c r="O27" s="107"/>
      <c r="P27" s="15">
        <v>545417832</v>
      </c>
      <c r="Q27" s="15">
        <v>860650528</v>
      </c>
      <c r="R27" s="108">
        <v>6.464549797789923</v>
      </c>
      <c r="S27" s="108"/>
      <c r="T27" s="15">
        <v>97610839</v>
      </c>
      <c r="U27" s="15">
        <v>6695359</v>
      </c>
      <c r="V27" s="15">
        <v>13123780</v>
      </c>
      <c r="W27" s="15">
        <v>19819139</v>
      </c>
      <c r="X27" s="16">
        <v>12452736404.13</v>
      </c>
      <c r="Y27" s="107">
        <v>77791700</v>
      </c>
      <c r="Z27" s="107"/>
    </row>
    <row r="28" spans="1:26" ht="28.5" customHeight="1">
      <c r="A28" s="105" t="s">
        <v>510</v>
      </c>
      <c r="B28" s="105"/>
      <c r="C28" s="106"/>
      <c r="D28" s="106"/>
      <c r="E28" s="14" t="s">
        <v>511</v>
      </c>
      <c r="F28" s="15">
        <v>13328164933</v>
      </c>
      <c r="G28" s="15">
        <v>38266577.13</v>
      </c>
      <c r="H28" s="15">
        <v>53044578</v>
      </c>
      <c r="I28" s="15">
        <v>1283133195</v>
      </c>
      <c r="J28" s="15">
        <v>1283133195</v>
      </c>
      <c r="K28" s="15">
        <v>13313386932.13</v>
      </c>
      <c r="L28" s="107">
        <v>860650528</v>
      </c>
      <c r="M28" s="107"/>
      <c r="N28" s="107">
        <v>315232696</v>
      </c>
      <c r="O28" s="107"/>
      <c r="P28" s="15">
        <v>545417832</v>
      </c>
      <c r="Q28" s="15">
        <v>860650528</v>
      </c>
      <c r="R28" s="108">
        <v>6.464549797789923</v>
      </c>
      <c r="S28" s="108"/>
      <c r="T28" s="15">
        <v>97610839</v>
      </c>
      <c r="U28" s="15">
        <v>6695359</v>
      </c>
      <c r="V28" s="15">
        <v>13123780</v>
      </c>
      <c r="W28" s="15">
        <v>19819139</v>
      </c>
      <c r="X28" s="16">
        <v>12452736404.13</v>
      </c>
      <c r="Y28" s="107">
        <v>77791700</v>
      </c>
      <c r="Z28" s="107"/>
    </row>
    <row r="29" spans="1:26" ht="36.75" customHeight="1">
      <c r="A29" s="105" t="s">
        <v>512</v>
      </c>
      <c r="B29" s="105"/>
      <c r="C29" s="106"/>
      <c r="D29" s="106"/>
      <c r="E29" s="14" t="s">
        <v>513</v>
      </c>
      <c r="F29" s="15">
        <v>379784877</v>
      </c>
      <c r="G29" s="15">
        <v>4174780.29</v>
      </c>
      <c r="H29" s="15">
        <v>0</v>
      </c>
      <c r="I29" s="15">
        <v>0</v>
      </c>
      <c r="J29" s="15">
        <v>0</v>
      </c>
      <c r="K29" s="15">
        <v>383959657.29</v>
      </c>
      <c r="L29" s="107">
        <v>0</v>
      </c>
      <c r="M29" s="107"/>
      <c r="N29" s="107">
        <v>0</v>
      </c>
      <c r="O29" s="107"/>
      <c r="P29" s="15">
        <v>0</v>
      </c>
      <c r="Q29" s="15">
        <v>0</v>
      </c>
      <c r="R29" s="108">
        <v>0</v>
      </c>
      <c r="S29" s="108"/>
      <c r="T29" s="15">
        <v>0</v>
      </c>
      <c r="U29" s="15">
        <v>0</v>
      </c>
      <c r="V29" s="15">
        <v>0</v>
      </c>
      <c r="W29" s="15">
        <v>0</v>
      </c>
      <c r="X29" s="16">
        <v>383959657.29</v>
      </c>
      <c r="Y29" s="107">
        <v>0</v>
      </c>
      <c r="Z29" s="107"/>
    </row>
    <row r="30" spans="1:26" s="22" customFormat="1" ht="28.5" customHeight="1">
      <c r="A30" s="101" t="s">
        <v>514</v>
      </c>
      <c r="B30" s="101"/>
      <c r="C30" s="102"/>
      <c r="D30" s="102"/>
      <c r="E30" s="20" t="s">
        <v>515</v>
      </c>
      <c r="F30" s="21">
        <v>379784877</v>
      </c>
      <c r="G30" s="21">
        <v>4174780.29</v>
      </c>
      <c r="H30" s="21">
        <v>0</v>
      </c>
      <c r="I30" s="21">
        <v>0</v>
      </c>
      <c r="J30" s="21">
        <v>0</v>
      </c>
      <c r="K30" s="21">
        <v>383959657.29</v>
      </c>
      <c r="L30" s="103">
        <v>0</v>
      </c>
      <c r="M30" s="103"/>
      <c r="N30" s="103">
        <v>0</v>
      </c>
      <c r="O30" s="103"/>
      <c r="P30" s="21">
        <v>0</v>
      </c>
      <c r="Q30" s="21">
        <v>0</v>
      </c>
      <c r="R30" s="104">
        <v>0</v>
      </c>
      <c r="S30" s="104"/>
      <c r="T30" s="21">
        <v>0</v>
      </c>
      <c r="U30" s="21">
        <v>0</v>
      </c>
      <c r="V30" s="21">
        <v>0</v>
      </c>
      <c r="W30" s="21">
        <v>0</v>
      </c>
      <c r="X30" s="21">
        <v>383959657.29</v>
      </c>
      <c r="Y30" s="103">
        <v>0</v>
      </c>
      <c r="Z30" s="103"/>
    </row>
    <row r="31" spans="1:26" s="24" customFormat="1" ht="27.75" customHeight="1">
      <c r="A31" s="109" t="s">
        <v>516</v>
      </c>
      <c r="B31" s="109"/>
      <c r="C31" s="110" t="s">
        <v>100</v>
      </c>
      <c r="D31" s="110"/>
      <c r="E31" s="23" t="s">
        <v>517</v>
      </c>
      <c r="F31" s="16">
        <v>379784877</v>
      </c>
      <c r="G31" s="16">
        <v>0</v>
      </c>
      <c r="H31" s="16">
        <v>0</v>
      </c>
      <c r="I31" s="16">
        <v>0</v>
      </c>
      <c r="J31" s="16">
        <v>0</v>
      </c>
      <c r="K31" s="16">
        <v>379784877</v>
      </c>
      <c r="L31" s="111">
        <v>0</v>
      </c>
      <c r="M31" s="111"/>
      <c r="N31" s="111">
        <v>0</v>
      </c>
      <c r="O31" s="111"/>
      <c r="P31" s="16">
        <v>0</v>
      </c>
      <c r="Q31" s="16">
        <v>0</v>
      </c>
      <c r="R31" s="112">
        <v>0</v>
      </c>
      <c r="S31" s="112"/>
      <c r="T31" s="16">
        <v>0</v>
      </c>
      <c r="U31" s="16">
        <v>0</v>
      </c>
      <c r="V31" s="16">
        <v>0</v>
      </c>
      <c r="W31" s="16">
        <v>0</v>
      </c>
      <c r="X31" s="16">
        <v>379784877</v>
      </c>
      <c r="Y31" s="111">
        <v>0</v>
      </c>
      <c r="Z31" s="111"/>
    </row>
    <row r="32" spans="1:26" s="24" customFormat="1" ht="36.75" customHeight="1">
      <c r="A32" s="109" t="s">
        <v>1741</v>
      </c>
      <c r="B32" s="109"/>
      <c r="C32" s="110" t="s">
        <v>100</v>
      </c>
      <c r="D32" s="110"/>
      <c r="E32" s="23" t="s">
        <v>1742</v>
      </c>
      <c r="F32" s="16">
        <v>0</v>
      </c>
      <c r="G32" s="16">
        <v>3438639.05</v>
      </c>
      <c r="H32" s="16">
        <v>0</v>
      </c>
      <c r="I32" s="16">
        <v>0</v>
      </c>
      <c r="J32" s="16">
        <v>0</v>
      </c>
      <c r="K32" s="16">
        <v>3438639.05</v>
      </c>
      <c r="L32" s="111">
        <v>0</v>
      </c>
      <c r="M32" s="111"/>
      <c r="N32" s="111">
        <v>0</v>
      </c>
      <c r="O32" s="111"/>
      <c r="P32" s="16">
        <v>0</v>
      </c>
      <c r="Q32" s="16">
        <v>0</v>
      </c>
      <c r="R32" s="112">
        <v>0</v>
      </c>
      <c r="S32" s="112"/>
      <c r="T32" s="16">
        <v>0</v>
      </c>
      <c r="U32" s="16">
        <v>0</v>
      </c>
      <c r="V32" s="16">
        <v>0</v>
      </c>
      <c r="W32" s="16">
        <v>0</v>
      </c>
      <c r="X32" s="16">
        <v>3438639.05</v>
      </c>
      <c r="Y32" s="111">
        <v>0</v>
      </c>
      <c r="Z32" s="111"/>
    </row>
    <row r="33" spans="1:26" ht="36.75" customHeight="1">
      <c r="A33" s="105" t="s">
        <v>1743</v>
      </c>
      <c r="B33" s="105"/>
      <c r="C33" s="106" t="s">
        <v>100</v>
      </c>
      <c r="D33" s="106"/>
      <c r="E33" s="14" t="s">
        <v>1742</v>
      </c>
      <c r="F33" s="15">
        <v>0</v>
      </c>
      <c r="G33" s="15">
        <v>736141.24</v>
      </c>
      <c r="H33" s="15">
        <v>0</v>
      </c>
      <c r="I33" s="15">
        <v>0</v>
      </c>
      <c r="J33" s="15">
        <v>0</v>
      </c>
      <c r="K33" s="15">
        <v>736141.24</v>
      </c>
      <c r="L33" s="107">
        <v>0</v>
      </c>
      <c r="M33" s="107"/>
      <c r="N33" s="107">
        <v>0</v>
      </c>
      <c r="O33" s="107"/>
      <c r="P33" s="15">
        <v>0</v>
      </c>
      <c r="Q33" s="15">
        <v>0</v>
      </c>
      <c r="R33" s="108">
        <v>0</v>
      </c>
      <c r="S33" s="108"/>
      <c r="T33" s="15">
        <v>0</v>
      </c>
      <c r="U33" s="15">
        <v>0</v>
      </c>
      <c r="V33" s="15">
        <v>0</v>
      </c>
      <c r="W33" s="15">
        <v>0</v>
      </c>
      <c r="X33" s="16">
        <v>736141.24</v>
      </c>
      <c r="Y33" s="107">
        <v>0</v>
      </c>
      <c r="Z33" s="107"/>
    </row>
    <row r="34" spans="1:26" ht="54" customHeight="1">
      <c r="A34" s="105" t="s">
        <v>518</v>
      </c>
      <c r="B34" s="105"/>
      <c r="C34" s="106"/>
      <c r="D34" s="106"/>
      <c r="E34" s="14" t="s">
        <v>519</v>
      </c>
      <c r="F34" s="15">
        <v>456705980</v>
      </c>
      <c r="G34" s="15">
        <v>0</v>
      </c>
      <c r="H34" s="15">
        <v>0</v>
      </c>
      <c r="I34" s="15">
        <v>1283133195</v>
      </c>
      <c r="J34" s="15">
        <v>0</v>
      </c>
      <c r="K34" s="15">
        <v>1739839175</v>
      </c>
      <c r="L34" s="107">
        <v>763039689</v>
      </c>
      <c r="M34" s="107"/>
      <c r="N34" s="107">
        <v>222673934</v>
      </c>
      <c r="O34" s="107"/>
      <c r="P34" s="15">
        <v>540365755</v>
      </c>
      <c r="Q34" s="15">
        <v>763039689</v>
      </c>
      <c r="R34" s="108">
        <v>43.856909303125676</v>
      </c>
      <c r="S34" s="108"/>
      <c r="T34" s="15">
        <v>0</v>
      </c>
      <c r="U34" s="15">
        <v>0</v>
      </c>
      <c r="V34" s="15">
        <v>0</v>
      </c>
      <c r="W34" s="15">
        <v>0</v>
      </c>
      <c r="X34" s="16">
        <v>976799486</v>
      </c>
      <c r="Y34" s="107">
        <v>0</v>
      </c>
      <c r="Z34" s="107"/>
    </row>
    <row r="35" spans="1:26" s="22" customFormat="1" ht="54" customHeight="1">
      <c r="A35" s="101" t="s">
        <v>520</v>
      </c>
      <c r="B35" s="101"/>
      <c r="C35" s="102"/>
      <c r="D35" s="102"/>
      <c r="E35" s="20" t="s">
        <v>521</v>
      </c>
      <c r="F35" s="21">
        <v>456705980</v>
      </c>
      <c r="G35" s="21">
        <v>0</v>
      </c>
      <c r="H35" s="21">
        <v>0</v>
      </c>
      <c r="I35" s="21">
        <v>1283133195</v>
      </c>
      <c r="J35" s="21">
        <v>0</v>
      </c>
      <c r="K35" s="21">
        <v>1739839175</v>
      </c>
      <c r="L35" s="103">
        <v>763039689</v>
      </c>
      <c r="M35" s="103"/>
      <c r="N35" s="103">
        <v>222673934</v>
      </c>
      <c r="O35" s="103"/>
      <c r="P35" s="21">
        <v>540365755</v>
      </c>
      <c r="Q35" s="21">
        <v>763039689</v>
      </c>
      <c r="R35" s="104">
        <v>43.856909303125676</v>
      </c>
      <c r="S35" s="104"/>
      <c r="T35" s="21">
        <v>0</v>
      </c>
      <c r="U35" s="21">
        <v>0</v>
      </c>
      <c r="V35" s="21">
        <v>0</v>
      </c>
      <c r="W35" s="21">
        <v>0</v>
      </c>
      <c r="X35" s="21">
        <v>976799486</v>
      </c>
      <c r="Y35" s="103">
        <v>0</v>
      </c>
      <c r="Z35" s="103"/>
    </row>
    <row r="36" spans="1:26" s="24" customFormat="1" ht="45" customHeight="1">
      <c r="A36" s="109" t="s">
        <v>522</v>
      </c>
      <c r="B36" s="109"/>
      <c r="C36" s="110" t="s">
        <v>100</v>
      </c>
      <c r="D36" s="110"/>
      <c r="E36" s="23" t="s">
        <v>523</v>
      </c>
      <c r="F36" s="16">
        <v>411833516</v>
      </c>
      <c r="G36" s="16">
        <v>0</v>
      </c>
      <c r="H36" s="16">
        <v>0</v>
      </c>
      <c r="I36" s="16">
        <v>1283133195</v>
      </c>
      <c r="J36" s="16">
        <v>0</v>
      </c>
      <c r="K36" s="16">
        <v>1694966711</v>
      </c>
      <c r="L36" s="111">
        <v>763039689</v>
      </c>
      <c r="M36" s="111"/>
      <c r="N36" s="111">
        <v>222673934</v>
      </c>
      <c r="O36" s="111"/>
      <c r="P36" s="16">
        <v>540365755</v>
      </c>
      <c r="Q36" s="16">
        <v>763039689</v>
      </c>
      <c r="R36" s="112">
        <v>45.01797492824034</v>
      </c>
      <c r="S36" s="112"/>
      <c r="T36" s="16">
        <v>0</v>
      </c>
      <c r="U36" s="16">
        <v>0</v>
      </c>
      <c r="V36" s="16">
        <v>0</v>
      </c>
      <c r="W36" s="16">
        <v>0</v>
      </c>
      <c r="X36" s="16">
        <v>931927022</v>
      </c>
      <c r="Y36" s="111">
        <v>0</v>
      </c>
      <c r="Z36" s="111"/>
    </row>
    <row r="37" spans="1:26" s="24" customFormat="1" ht="45" customHeight="1">
      <c r="A37" s="109" t="s">
        <v>524</v>
      </c>
      <c r="B37" s="109"/>
      <c r="C37" s="110" t="s">
        <v>100</v>
      </c>
      <c r="D37" s="110"/>
      <c r="E37" s="23" t="s">
        <v>523</v>
      </c>
      <c r="F37" s="16">
        <v>44872464</v>
      </c>
      <c r="G37" s="16">
        <v>0</v>
      </c>
      <c r="H37" s="16">
        <v>0</v>
      </c>
      <c r="I37" s="16">
        <v>0</v>
      </c>
      <c r="J37" s="16">
        <v>0</v>
      </c>
      <c r="K37" s="16">
        <v>44872464</v>
      </c>
      <c r="L37" s="111">
        <v>0</v>
      </c>
      <c r="M37" s="111"/>
      <c r="N37" s="111">
        <v>0</v>
      </c>
      <c r="O37" s="111"/>
      <c r="P37" s="16">
        <v>0</v>
      </c>
      <c r="Q37" s="16">
        <v>0</v>
      </c>
      <c r="R37" s="112">
        <v>0</v>
      </c>
      <c r="S37" s="112"/>
      <c r="T37" s="16">
        <v>0</v>
      </c>
      <c r="U37" s="16">
        <v>0</v>
      </c>
      <c r="V37" s="16">
        <v>0</v>
      </c>
      <c r="W37" s="16">
        <v>0</v>
      </c>
      <c r="X37" s="16">
        <v>44872464</v>
      </c>
      <c r="Y37" s="111">
        <v>0</v>
      </c>
      <c r="Z37" s="111"/>
    </row>
    <row r="38" spans="1:26" ht="54" customHeight="1">
      <c r="A38" s="105" t="s">
        <v>525</v>
      </c>
      <c r="B38" s="105"/>
      <c r="C38" s="106"/>
      <c r="D38" s="106"/>
      <c r="E38" s="14" t="s">
        <v>526</v>
      </c>
      <c r="F38" s="15">
        <v>7207766105</v>
      </c>
      <c r="G38" s="15">
        <v>34091796.84</v>
      </c>
      <c r="H38" s="15">
        <v>53044578</v>
      </c>
      <c r="I38" s="15">
        <v>0</v>
      </c>
      <c r="J38" s="15">
        <v>1283133195</v>
      </c>
      <c r="K38" s="15">
        <v>5905680128.84</v>
      </c>
      <c r="L38" s="107">
        <v>0</v>
      </c>
      <c r="M38" s="107"/>
      <c r="N38" s="107">
        <v>0</v>
      </c>
      <c r="O38" s="107"/>
      <c r="P38" s="15">
        <v>0</v>
      </c>
      <c r="Q38" s="15">
        <v>0</v>
      </c>
      <c r="R38" s="108">
        <v>0</v>
      </c>
      <c r="S38" s="108"/>
      <c r="T38" s="15">
        <v>0</v>
      </c>
      <c r="U38" s="15">
        <v>0</v>
      </c>
      <c r="V38" s="15">
        <v>0</v>
      </c>
      <c r="W38" s="15">
        <v>0</v>
      </c>
      <c r="X38" s="16">
        <v>5905680128.84</v>
      </c>
      <c r="Y38" s="107">
        <v>0</v>
      </c>
      <c r="Z38" s="107"/>
    </row>
    <row r="39" spans="1:26" s="22" customFormat="1" ht="28.5" customHeight="1">
      <c r="A39" s="101" t="s">
        <v>527</v>
      </c>
      <c r="B39" s="101"/>
      <c r="C39" s="102"/>
      <c r="D39" s="102"/>
      <c r="E39" s="20" t="s">
        <v>528</v>
      </c>
      <c r="F39" s="21">
        <v>7207766105</v>
      </c>
      <c r="G39" s="21">
        <v>34091796.84</v>
      </c>
      <c r="H39" s="21">
        <v>53044578</v>
      </c>
      <c r="I39" s="21">
        <v>0</v>
      </c>
      <c r="J39" s="21">
        <v>1283133195</v>
      </c>
      <c r="K39" s="21">
        <v>5905680128.84</v>
      </c>
      <c r="L39" s="103">
        <v>0</v>
      </c>
      <c r="M39" s="103"/>
      <c r="N39" s="103">
        <v>0</v>
      </c>
      <c r="O39" s="103"/>
      <c r="P39" s="21">
        <v>0</v>
      </c>
      <c r="Q39" s="21">
        <v>0</v>
      </c>
      <c r="R39" s="104">
        <v>0</v>
      </c>
      <c r="S39" s="104"/>
      <c r="T39" s="21">
        <v>0</v>
      </c>
      <c r="U39" s="21">
        <v>0</v>
      </c>
      <c r="V39" s="21">
        <v>0</v>
      </c>
      <c r="W39" s="21">
        <v>0</v>
      </c>
      <c r="X39" s="21">
        <v>5905680128.84</v>
      </c>
      <c r="Y39" s="103">
        <v>0</v>
      </c>
      <c r="Z39" s="103"/>
    </row>
    <row r="40" spans="1:26" s="24" customFormat="1" ht="21" customHeight="1">
      <c r="A40" s="109" t="s">
        <v>529</v>
      </c>
      <c r="B40" s="109"/>
      <c r="C40" s="110" t="s">
        <v>100</v>
      </c>
      <c r="D40" s="110"/>
      <c r="E40" s="23" t="s">
        <v>530</v>
      </c>
      <c r="F40" s="16">
        <v>2887982983</v>
      </c>
      <c r="G40" s="16">
        <v>0</v>
      </c>
      <c r="H40" s="16">
        <v>0</v>
      </c>
      <c r="I40" s="16">
        <v>0</v>
      </c>
      <c r="J40" s="16">
        <v>1283133195</v>
      </c>
      <c r="K40" s="16">
        <v>1604849788</v>
      </c>
      <c r="L40" s="111">
        <v>0</v>
      </c>
      <c r="M40" s="111"/>
      <c r="N40" s="111">
        <v>0</v>
      </c>
      <c r="O40" s="111"/>
      <c r="P40" s="16">
        <v>0</v>
      </c>
      <c r="Q40" s="16">
        <v>0</v>
      </c>
      <c r="R40" s="112">
        <v>0</v>
      </c>
      <c r="S40" s="112"/>
      <c r="T40" s="16">
        <v>0</v>
      </c>
      <c r="U40" s="16">
        <v>0</v>
      </c>
      <c r="V40" s="16">
        <v>0</v>
      </c>
      <c r="W40" s="16">
        <v>0</v>
      </c>
      <c r="X40" s="16">
        <v>1604849788</v>
      </c>
      <c r="Y40" s="111">
        <v>0</v>
      </c>
      <c r="Z40" s="111"/>
    </row>
    <row r="41" spans="1:26" s="24" customFormat="1" ht="21" customHeight="1">
      <c r="A41" s="109" t="s">
        <v>531</v>
      </c>
      <c r="B41" s="109"/>
      <c r="C41" s="110" t="s">
        <v>100</v>
      </c>
      <c r="D41" s="110"/>
      <c r="E41" s="23" t="s">
        <v>530</v>
      </c>
      <c r="F41" s="16">
        <v>2672787382</v>
      </c>
      <c r="G41" s="16">
        <v>0</v>
      </c>
      <c r="H41" s="16">
        <v>0</v>
      </c>
      <c r="I41" s="16">
        <v>0</v>
      </c>
      <c r="J41" s="16">
        <v>0</v>
      </c>
      <c r="K41" s="16">
        <v>2672787382</v>
      </c>
      <c r="L41" s="111">
        <v>0</v>
      </c>
      <c r="M41" s="111"/>
      <c r="N41" s="111">
        <v>0</v>
      </c>
      <c r="O41" s="111"/>
      <c r="P41" s="16">
        <v>0</v>
      </c>
      <c r="Q41" s="16">
        <v>0</v>
      </c>
      <c r="R41" s="112">
        <v>0</v>
      </c>
      <c r="S41" s="112"/>
      <c r="T41" s="16">
        <v>0</v>
      </c>
      <c r="U41" s="16">
        <v>0</v>
      </c>
      <c r="V41" s="16">
        <v>0</v>
      </c>
      <c r="W41" s="16">
        <v>0</v>
      </c>
      <c r="X41" s="16">
        <v>2672787382</v>
      </c>
      <c r="Y41" s="111">
        <v>0</v>
      </c>
      <c r="Z41" s="111"/>
    </row>
    <row r="42" spans="1:26" s="24" customFormat="1" ht="21" customHeight="1">
      <c r="A42" s="109" t="s">
        <v>532</v>
      </c>
      <c r="B42" s="109"/>
      <c r="C42" s="110" t="s">
        <v>100</v>
      </c>
      <c r="D42" s="110"/>
      <c r="E42" s="23" t="s">
        <v>530</v>
      </c>
      <c r="F42" s="16">
        <v>680004877</v>
      </c>
      <c r="G42" s="16">
        <v>0</v>
      </c>
      <c r="H42" s="16">
        <v>0</v>
      </c>
      <c r="I42" s="16">
        <v>0</v>
      </c>
      <c r="J42" s="16">
        <v>0</v>
      </c>
      <c r="K42" s="16">
        <v>680004877</v>
      </c>
      <c r="L42" s="111">
        <v>0</v>
      </c>
      <c r="M42" s="111"/>
      <c r="N42" s="111">
        <v>0</v>
      </c>
      <c r="O42" s="111"/>
      <c r="P42" s="16">
        <v>0</v>
      </c>
      <c r="Q42" s="16">
        <v>0</v>
      </c>
      <c r="R42" s="112">
        <v>0</v>
      </c>
      <c r="S42" s="112"/>
      <c r="T42" s="16">
        <v>0</v>
      </c>
      <c r="U42" s="16">
        <v>0</v>
      </c>
      <c r="V42" s="16">
        <v>0</v>
      </c>
      <c r="W42" s="16">
        <v>0</v>
      </c>
      <c r="X42" s="16">
        <v>680004877</v>
      </c>
      <c r="Y42" s="111">
        <v>0</v>
      </c>
      <c r="Z42" s="111"/>
    </row>
    <row r="43" spans="1:26" s="24" customFormat="1" ht="21" customHeight="1">
      <c r="A43" s="109" t="s">
        <v>533</v>
      </c>
      <c r="B43" s="109"/>
      <c r="C43" s="110" t="s">
        <v>100</v>
      </c>
      <c r="D43" s="110"/>
      <c r="E43" s="23" t="s">
        <v>530</v>
      </c>
      <c r="F43" s="16">
        <v>279098407</v>
      </c>
      <c r="G43" s="16">
        <v>34091796.84</v>
      </c>
      <c r="H43" s="16">
        <v>0</v>
      </c>
      <c r="I43" s="16">
        <v>0</v>
      </c>
      <c r="J43" s="16">
        <v>0</v>
      </c>
      <c r="K43" s="16">
        <v>313190203.84</v>
      </c>
      <c r="L43" s="111">
        <v>0</v>
      </c>
      <c r="M43" s="111"/>
      <c r="N43" s="111">
        <v>0</v>
      </c>
      <c r="O43" s="111"/>
      <c r="P43" s="16">
        <v>0</v>
      </c>
      <c r="Q43" s="16">
        <v>0</v>
      </c>
      <c r="R43" s="112">
        <v>0</v>
      </c>
      <c r="S43" s="112"/>
      <c r="T43" s="16">
        <v>0</v>
      </c>
      <c r="U43" s="16">
        <v>0</v>
      </c>
      <c r="V43" s="16">
        <v>0</v>
      </c>
      <c r="W43" s="16">
        <v>0</v>
      </c>
      <c r="X43" s="16">
        <v>313190203.84</v>
      </c>
      <c r="Y43" s="111">
        <v>0</v>
      </c>
      <c r="Z43" s="111"/>
    </row>
    <row r="44" spans="1:26" s="24" customFormat="1" ht="21" customHeight="1">
      <c r="A44" s="109" t="s">
        <v>534</v>
      </c>
      <c r="B44" s="109"/>
      <c r="C44" s="110" t="s">
        <v>100</v>
      </c>
      <c r="D44" s="110"/>
      <c r="E44" s="23" t="s">
        <v>530</v>
      </c>
      <c r="F44" s="16">
        <v>48388096</v>
      </c>
      <c r="G44" s="16">
        <v>0</v>
      </c>
      <c r="H44" s="16">
        <v>0</v>
      </c>
      <c r="I44" s="16">
        <v>0</v>
      </c>
      <c r="J44" s="16">
        <v>0</v>
      </c>
      <c r="K44" s="16">
        <v>48388096</v>
      </c>
      <c r="L44" s="111">
        <v>0</v>
      </c>
      <c r="M44" s="111"/>
      <c r="N44" s="111">
        <v>0</v>
      </c>
      <c r="O44" s="111"/>
      <c r="P44" s="16">
        <v>0</v>
      </c>
      <c r="Q44" s="16">
        <v>0</v>
      </c>
      <c r="R44" s="112">
        <v>0</v>
      </c>
      <c r="S44" s="112"/>
      <c r="T44" s="16">
        <v>0</v>
      </c>
      <c r="U44" s="16">
        <v>0</v>
      </c>
      <c r="V44" s="16">
        <v>0</v>
      </c>
      <c r="W44" s="16">
        <v>0</v>
      </c>
      <c r="X44" s="16">
        <v>48388096</v>
      </c>
      <c r="Y44" s="111">
        <v>0</v>
      </c>
      <c r="Z44" s="111"/>
    </row>
    <row r="45" spans="1:26" s="24" customFormat="1" ht="36.75" customHeight="1">
      <c r="A45" s="109" t="s">
        <v>535</v>
      </c>
      <c r="B45" s="109"/>
      <c r="C45" s="110" t="s">
        <v>100</v>
      </c>
      <c r="D45" s="110"/>
      <c r="E45" s="23" t="s">
        <v>536</v>
      </c>
      <c r="F45" s="16">
        <v>578599940</v>
      </c>
      <c r="G45" s="16">
        <v>0</v>
      </c>
      <c r="H45" s="16">
        <v>47992714</v>
      </c>
      <c r="I45" s="16">
        <v>0</v>
      </c>
      <c r="J45" s="16">
        <v>0</v>
      </c>
      <c r="K45" s="16">
        <v>530607226</v>
      </c>
      <c r="L45" s="111">
        <v>0</v>
      </c>
      <c r="M45" s="111"/>
      <c r="N45" s="111">
        <v>0</v>
      </c>
      <c r="O45" s="111"/>
      <c r="P45" s="16">
        <v>0</v>
      </c>
      <c r="Q45" s="16">
        <v>0</v>
      </c>
      <c r="R45" s="112">
        <v>0</v>
      </c>
      <c r="S45" s="112"/>
      <c r="T45" s="16">
        <v>0</v>
      </c>
      <c r="U45" s="16">
        <v>0</v>
      </c>
      <c r="V45" s="16">
        <v>0</v>
      </c>
      <c r="W45" s="16">
        <v>0</v>
      </c>
      <c r="X45" s="16">
        <v>530607226</v>
      </c>
      <c r="Y45" s="111">
        <v>0</v>
      </c>
      <c r="Z45" s="111"/>
    </row>
    <row r="46" spans="1:26" s="24" customFormat="1" ht="36.75" customHeight="1">
      <c r="A46" s="109" t="s">
        <v>537</v>
      </c>
      <c r="B46" s="109"/>
      <c r="C46" s="110" t="s">
        <v>100</v>
      </c>
      <c r="D46" s="110"/>
      <c r="E46" s="23" t="s">
        <v>538</v>
      </c>
      <c r="F46" s="16">
        <v>60904420</v>
      </c>
      <c r="G46" s="16">
        <v>0</v>
      </c>
      <c r="H46" s="16">
        <v>5051864</v>
      </c>
      <c r="I46" s="16">
        <v>0</v>
      </c>
      <c r="J46" s="16">
        <v>0</v>
      </c>
      <c r="K46" s="16">
        <v>55852556</v>
      </c>
      <c r="L46" s="111">
        <v>0</v>
      </c>
      <c r="M46" s="111"/>
      <c r="N46" s="111">
        <v>0</v>
      </c>
      <c r="O46" s="111"/>
      <c r="P46" s="16">
        <v>0</v>
      </c>
      <c r="Q46" s="16">
        <v>0</v>
      </c>
      <c r="R46" s="112">
        <v>0</v>
      </c>
      <c r="S46" s="112"/>
      <c r="T46" s="16">
        <v>0</v>
      </c>
      <c r="U46" s="16">
        <v>0</v>
      </c>
      <c r="V46" s="16">
        <v>0</v>
      </c>
      <c r="W46" s="16">
        <v>0</v>
      </c>
      <c r="X46" s="16">
        <v>55852556</v>
      </c>
      <c r="Y46" s="111">
        <v>0</v>
      </c>
      <c r="Z46" s="111"/>
    </row>
    <row r="47" spans="1:26" ht="71.25" customHeight="1">
      <c r="A47" s="105" t="s">
        <v>539</v>
      </c>
      <c r="B47" s="105"/>
      <c r="C47" s="106"/>
      <c r="D47" s="106"/>
      <c r="E47" s="14" t="s">
        <v>540</v>
      </c>
      <c r="F47" s="15">
        <v>1814157148</v>
      </c>
      <c r="G47" s="15">
        <v>0</v>
      </c>
      <c r="H47" s="15">
        <v>0</v>
      </c>
      <c r="I47" s="15">
        <v>0</v>
      </c>
      <c r="J47" s="15">
        <v>0</v>
      </c>
      <c r="K47" s="15">
        <v>1814157148</v>
      </c>
      <c r="L47" s="107">
        <v>0</v>
      </c>
      <c r="M47" s="107"/>
      <c r="N47" s="107">
        <v>0</v>
      </c>
      <c r="O47" s="107"/>
      <c r="P47" s="15">
        <v>0</v>
      </c>
      <c r="Q47" s="15">
        <v>0</v>
      </c>
      <c r="R47" s="108">
        <v>0</v>
      </c>
      <c r="S47" s="108"/>
      <c r="T47" s="15">
        <v>0</v>
      </c>
      <c r="U47" s="15">
        <v>0</v>
      </c>
      <c r="V47" s="15">
        <v>0</v>
      </c>
      <c r="W47" s="15">
        <v>0</v>
      </c>
      <c r="X47" s="16">
        <v>1814157148</v>
      </c>
      <c r="Y47" s="107">
        <v>0</v>
      </c>
      <c r="Z47" s="107"/>
    </row>
    <row r="48" spans="1:26" s="22" customFormat="1" ht="36.75" customHeight="1">
      <c r="A48" s="101" t="s">
        <v>541</v>
      </c>
      <c r="B48" s="101"/>
      <c r="C48" s="102"/>
      <c r="D48" s="102"/>
      <c r="E48" s="20" t="s">
        <v>542</v>
      </c>
      <c r="F48" s="21">
        <v>1814157148</v>
      </c>
      <c r="G48" s="21">
        <v>0</v>
      </c>
      <c r="H48" s="21">
        <v>0</v>
      </c>
      <c r="I48" s="21">
        <v>0</v>
      </c>
      <c r="J48" s="21">
        <v>0</v>
      </c>
      <c r="K48" s="21">
        <v>1814157148</v>
      </c>
      <c r="L48" s="103">
        <v>0</v>
      </c>
      <c r="M48" s="103"/>
      <c r="N48" s="103">
        <v>0</v>
      </c>
      <c r="O48" s="103"/>
      <c r="P48" s="21">
        <v>0</v>
      </c>
      <c r="Q48" s="21">
        <v>0</v>
      </c>
      <c r="R48" s="104">
        <v>0</v>
      </c>
      <c r="S48" s="104"/>
      <c r="T48" s="21">
        <v>0</v>
      </c>
      <c r="U48" s="21">
        <v>0</v>
      </c>
      <c r="V48" s="21">
        <v>0</v>
      </c>
      <c r="W48" s="21">
        <v>0</v>
      </c>
      <c r="X48" s="21">
        <v>1814157148</v>
      </c>
      <c r="Y48" s="103">
        <v>0</v>
      </c>
      <c r="Z48" s="103"/>
    </row>
    <row r="49" spans="1:26" s="24" customFormat="1" ht="27.75" customHeight="1">
      <c r="A49" s="109" t="s">
        <v>543</v>
      </c>
      <c r="B49" s="109"/>
      <c r="C49" s="110" t="s">
        <v>100</v>
      </c>
      <c r="D49" s="110"/>
      <c r="E49" s="23" t="s">
        <v>544</v>
      </c>
      <c r="F49" s="16">
        <v>904372270</v>
      </c>
      <c r="G49" s="16">
        <v>0</v>
      </c>
      <c r="H49" s="16">
        <v>0</v>
      </c>
      <c r="I49" s="16">
        <v>0</v>
      </c>
      <c r="J49" s="16">
        <v>0</v>
      </c>
      <c r="K49" s="16">
        <v>904372270</v>
      </c>
      <c r="L49" s="111">
        <v>0</v>
      </c>
      <c r="M49" s="111"/>
      <c r="N49" s="111">
        <v>0</v>
      </c>
      <c r="O49" s="111"/>
      <c r="P49" s="16">
        <v>0</v>
      </c>
      <c r="Q49" s="16">
        <v>0</v>
      </c>
      <c r="R49" s="112">
        <v>0</v>
      </c>
      <c r="S49" s="112"/>
      <c r="T49" s="16">
        <v>0</v>
      </c>
      <c r="U49" s="16">
        <v>0</v>
      </c>
      <c r="V49" s="16">
        <v>0</v>
      </c>
      <c r="W49" s="16">
        <v>0</v>
      </c>
      <c r="X49" s="16">
        <v>904372270</v>
      </c>
      <c r="Y49" s="111">
        <v>0</v>
      </c>
      <c r="Z49" s="111"/>
    </row>
    <row r="50" spans="1:26" s="24" customFormat="1" ht="28.5" customHeight="1">
      <c r="A50" s="109" t="s">
        <v>545</v>
      </c>
      <c r="B50" s="109"/>
      <c r="C50" s="110" t="s">
        <v>100</v>
      </c>
      <c r="D50" s="110"/>
      <c r="E50" s="23" t="s">
        <v>544</v>
      </c>
      <c r="F50" s="16">
        <v>909784878</v>
      </c>
      <c r="G50" s="16">
        <v>0</v>
      </c>
      <c r="H50" s="16">
        <v>0</v>
      </c>
      <c r="I50" s="16">
        <v>0</v>
      </c>
      <c r="J50" s="16">
        <v>0</v>
      </c>
      <c r="K50" s="16">
        <v>909784878</v>
      </c>
      <c r="L50" s="111">
        <v>0</v>
      </c>
      <c r="M50" s="111"/>
      <c r="N50" s="111">
        <v>0</v>
      </c>
      <c r="O50" s="111"/>
      <c r="P50" s="16">
        <v>0</v>
      </c>
      <c r="Q50" s="16">
        <v>0</v>
      </c>
      <c r="R50" s="112">
        <v>0</v>
      </c>
      <c r="S50" s="112"/>
      <c r="T50" s="16">
        <v>0</v>
      </c>
      <c r="U50" s="16">
        <v>0</v>
      </c>
      <c r="V50" s="16">
        <v>0</v>
      </c>
      <c r="W50" s="16">
        <v>0</v>
      </c>
      <c r="X50" s="16">
        <v>909784878</v>
      </c>
      <c r="Y50" s="111">
        <v>0</v>
      </c>
      <c r="Z50" s="111"/>
    </row>
    <row r="51" spans="1:26" ht="62.25" customHeight="1">
      <c r="A51" s="105" t="s">
        <v>546</v>
      </c>
      <c r="B51" s="105"/>
      <c r="C51" s="106"/>
      <c r="D51" s="106"/>
      <c r="E51" s="14" t="s">
        <v>547</v>
      </c>
      <c r="F51" s="15">
        <v>3469750823</v>
      </c>
      <c r="G51" s="15">
        <v>0</v>
      </c>
      <c r="H51" s="15">
        <v>0</v>
      </c>
      <c r="I51" s="15">
        <v>0</v>
      </c>
      <c r="J51" s="15">
        <v>0</v>
      </c>
      <c r="K51" s="15">
        <v>3469750823</v>
      </c>
      <c r="L51" s="107">
        <v>97610839</v>
      </c>
      <c r="M51" s="107"/>
      <c r="N51" s="107">
        <v>92558762</v>
      </c>
      <c r="O51" s="107"/>
      <c r="P51" s="15">
        <v>5052077</v>
      </c>
      <c r="Q51" s="15">
        <v>97610839</v>
      </c>
      <c r="R51" s="108">
        <v>2.8131944908828976</v>
      </c>
      <c r="S51" s="108"/>
      <c r="T51" s="15">
        <v>97610839</v>
      </c>
      <c r="U51" s="15">
        <v>6695359</v>
      </c>
      <c r="V51" s="15">
        <v>13123780</v>
      </c>
      <c r="W51" s="15">
        <v>19819139</v>
      </c>
      <c r="X51" s="16">
        <v>3372139984</v>
      </c>
      <c r="Y51" s="107">
        <v>77791700</v>
      </c>
      <c r="Z51" s="107"/>
    </row>
    <row r="52" spans="1:26" s="22" customFormat="1" ht="36.75" customHeight="1">
      <c r="A52" s="101" t="s">
        <v>548</v>
      </c>
      <c r="B52" s="101"/>
      <c r="C52" s="102"/>
      <c r="D52" s="102"/>
      <c r="E52" s="20" t="s">
        <v>549</v>
      </c>
      <c r="F52" s="21">
        <v>3469750823</v>
      </c>
      <c r="G52" s="21">
        <v>0</v>
      </c>
      <c r="H52" s="21">
        <v>0</v>
      </c>
      <c r="I52" s="21">
        <v>0</v>
      </c>
      <c r="J52" s="21">
        <v>0</v>
      </c>
      <c r="K52" s="21">
        <v>3469750823</v>
      </c>
      <c r="L52" s="103">
        <v>97610839</v>
      </c>
      <c r="M52" s="103"/>
      <c r="N52" s="103">
        <v>92558762</v>
      </c>
      <c r="O52" s="103"/>
      <c r="P52" s="21">
        <v>5052077</v>
      </c>
      <c r="Q52" s="21">
        <v>97610839</v>
      </c>
      <c r="R52" s="104">
        <v>2.8131944908828976</v>
      </c>
      <c r="S52" s="104"/>
      <c r="T52" s="21">
        <v>97610839</v>
      </c>
      <c r="U52" s="21">
        <v>6695359</v>
      </c>
      <c r="V52" s="21">
        <v>13123780</v>
      </c>
      <c r="W52" s="21">
        <v>19819139</v>
      </c>
      <c r="X52" s="21">
        <v>3372139984</v>
      </c>
      <c r="Y52" s="103">
        <v>77791700</v>
      </c>
      <c r="Z52" s="103"/>
    </row>
    <row r="53" spans="1:26" s="27" customFormat="1" ht="45" customHeight="1">
      <c r="A53" s="97" t="s">
        <v>550</v>
      </c>
      <c r="B53" s="97"/>
      <c r="C53" s="98" t="s">
        <v>100</v>
      </c>
      <c r="D53" s="98"/>
      <c r="E53" s="25" t="s">
        <v>551</v>
      </c>
      <c r="F53" s="26">
        <v>1733017982</v>
      </c>
      <c r="G53" s="26">
        <v>0</v>
      </c>
      <c r="H53" s="26">
        <v>0</v>
      </c>
      <c r="I53" s="26">
        <v>0</v>
      </c>
      <c r="J53" s="26">
        <v>0</v>
      </c>
      <c r="K53" s="26">
        <v>1733017982</v>
      </c>
      <c r="L53" s="99">
        <v>97610839</v>
      </c>
      <c r="M53" s="99"/>
      <c r="N53" s="99">
        <v>92558762</v>
      </c>
      <c r="O53" s="99"/>
      <c r="P53" s="26">
        <v>5052077</v>
      </c>
      <c r="Q53" s="26">
        <v>97610839</v>
      </c>
      <c r="R53" s="100">
        <v>5.632419283229342</v>
      </c>
      <c r="S53" s="100"/>
      <c r="T53" s="26">
        <v>97610839</v>
      </c>
      <c r="U53" s="26">
        <v>6695359</v>
      </c>
      <c r="V53" s="26">
        <v>13123780</v>
      </c>
      <c r="W53" s="26">
        <v>19819139</v>
      </c>
      <c r="X53" s="26">
        <v>1635407143</v>
      </c>
      <c r="Y53" s="99">
        <v>77791700</v>
      </c>
      <c r="Z53" s="99"/>
    </row>
    <row r="54" spans="1:26" s="27" customFormat="1" ht="37.5" customHeight="1">
      <c r="A54" s="97" t="s">
        <v>552</v>
      </c>
      <c r="B54" s="97"/>
      <c r="C54" s="98" t="s">
        <v>100</v>
      </c>
      <c r="D54" s="98"/>
      <c r="E54" s="25" t="s">
        <v>549</v>
      </c>
      <c r="F54" s="26">
        <v>1736732841</v>
      </c>
      <c r="G54" s="26">
        <v>0</v>
      </c>
      <c r="H54" s="26">
        <v>0</v>
      </c>
      <c r="I54" s="26">
        <v>0</v>
      </c>
      <c r="J54" s="26">
        <v>0</v>
      </c>
      <c r="K54" s="26">
        <v>1736732841</v>
      </c>
      <c r="L54" s="99">
        <v>0</v>
      </c>
      <c r="M54" s="99"/>
      <c r="N54" s="99">
        <v>0</v>
      </c>
      <c r="O54" s="99"/>
      <c r="P54" s="26">
        <v>0</v>
      </c>
      <c r="Q54" s="26">
        <v>0</v>
      </c>
      <c r="R54" s="100">
        <v>0</v>
      </c>
      <c r="S54" s="100"/>
      <c r="T54" s="26">
        <v>0</v>
      </c>
      <c r="U54" s="26">
        <v>0</v>
      </c>
      <c r="V54" s="26">
        <v>0</v>
      </c>
      <c r="W54" s="26">
        <v>0</v>
      </c>
      <c r="X54" s="26">
        <v>1736732841</v>
      </c>
      <c r="Y54" s="99">
        <v>0</v>
      </c>
      <c r="Z54" s="99"/>
    </row>
  </sheetData>
  <sheetProtection/>
  <mergeCells count="324">
    <mergeCell ref="A1:B1"/>
    <mergeCell ref="C1:D1"/>
    <mergeCell ref="L1:M1"/>
    <mergeCell ref="N1:O1"/>
    <mergeCell ref="R1:S1"/>
    <mergeCell ref="Y1:Z1"/>
    <mergeCell ref="A2:B2"/>
    <mergeCell ref="C2:D2"/>
    <mergeCell ref="L2:M2"/>
    <mergeCell ref="N2:O2"/>
    <mergeCell ref="R2:S2"/>
    <mergeCell ref="Y2:Z2"/>
    <mergeCell ref="A3:B3"/>
    <mergeCell ref="C3:D3"/>
    <mergeCell ref="L3:M3"/>
    <mergeCell ref="N3:O3"/>
    <mergeCell ref="R3:S3"/>
    <mergeCell ref="Y3:Z3"/>
    <mergeCell ref="A4:B4"/>
    <mergeCell ref="C4:D4"/>
    <mergeCell ref="L4:M4"/>
    <mergeCell ref="N4:O4"/>
    <mergeCell ref="R4:S4"/>
    <mergeCell ref="Y4:Z4"/>
    <mergeCell ref="A5:B5"/>
    <mergeCell ref="C5:D5"/>
    <mergeCell ref="L5:M5"/>
    <mergeCell ref="N5:O5"/>
    <mergeCell ref="R5:S5"/>
    <mergeCell ref="Y5:Z5"/>
    <mergeCell ref="A6:B6"/>
    <mergeCell ref="C6:D6"/>
    <mergeCell ref="L6:M6"/>
    <mergeCell ref="N6:O6"/>
    <mergeCell ref="R6:S6"/>
    <mergeCell ref="Y6:Z6"/>
    <mergeCell ref="A7:B7"/>
    <mergeCell ref="C7:D7"/>
    <mergeCell ref="L7:M7"/>
    <mergeCell ref="N7:O7"/>
    <mergeCell ref="R7:S7"/>
    <mergeCell ref="Y7:Z7"/>
    <mergeCell ref="A8:B8"/>
    <mergeCell ref="C8:D8"/>
    <mergeCell ref="L8:M8"/>
    <mergeCell ref="N8:O8"/>
    <mergeCell ref="R8:S8"/>
    <mergeCell ref="Y8:Z8"/>
    <mergeCell ref="A9:B9"/>
    <mergeCell ref="C9:D9"/>
    <mergeCell ref="L9:M9"/>
    <mergeCell ref="N9:O9"/>
    <mergeCell ref="R9:S9"/>
    <mergeCell ref="Y9:Z9"/>
    <mergeCell ref="A10:B10"/>
    <mergeCell ref="C10:D10"/>
    <mergeCell ref="L10:M10"/>
    <mergeCell ref="N10:O10"/>
    <mergeCell ref="R10:S10"/>
    <mergeCell ref="Y10:Z10"/>
    <mergeCell ref="A11:B11"/>
    <mergeCell ref="C11:D11"/>
    <mergeCell ref="L11:M11"/>
    <mergeCell ref="N11:O11"/>
    <mergeCell ref="R11:S11"/>
    <mergeCell ref="Y11:Z11"/>
    <mergeCell ref="A12:B12"/>
    <mergeCell ref="C12:D12"/>
    <mergeCell ref="L12:M12"/>
    <mergeCell ref="N12:O12"/>
    <mergeCell ref="R12:S12"/>
    <mergeCell ref="Y12:Z12"/>
    <mergeCell ref="A13:B13"/>
    <mergeCell ref="C13:D13"/>
    <mergeCell ref="L13:M13"/>
    <mergeCell ref="N13:O13"/>
    <mergeCell ref="R13:S13"/>
    <mergeCell ref="Y13:Z13"/>
    <mergeCell ref="A14:B14"/>
    <mergeCell ref="C14:D14"/>
    <mergeCell ref="L14:M14"/>
    <mergeCell ref="N14:O14"/>
    <mergeCell ref="R14:S14"/>
    <mergeCell ref="Y14:Z14"/>
    <mergeCell ref="A15:B15"/>
    <mergeCell ref="C15:D15"/>
    <mergeCell ref="L15:M15"/>
    <mergeCell ref="N15:O15"/>
    <mergeCell ref="R15:S15"/>
    <mergeCell ref="Y15:Z15"/>
    <mergeCell ref="A16:B16"/>
    <mergeCell ref="C16:D16"/>
    <mergeCell ref="L16:M16"/>
    <mergeCell ref="N16:O16"/>
    <mergeCell ref="R16:S16"/>
    <mergeCell ref="Y16:Z16"/>
    <mergeCell ref="A17:B17"/>
    <mergeCell ref="C17:D17"/>
    <mergeCell ref="L17:M17"/>
    <mergeCell ref="N17:O17"/>
    <mergeCell ref="R17:S17"/>
    <mergeCell ref="Y17:Z17"/>
    <mergeCell ref="A18:B18"/>
    <mergeCell ref="C18:D18"/>
    <mergeCell ref="L18:M18"/>
    <mergeCell ref="N18:O18"/>
    <mergeCell ref="R18:S18"/>
    <mergeCell ref="Y18:Z18"/>
    <mergeCell ref="A19:B19"/>
    <mergeCell ref="C19:D19"/>
    <mergeCell ref="L19:M19"/>
    <mergeCell ref="N19:O19"/>
    <mergeCell ref="R19:S19"/>
    <mergeCell ref="Y19:Z19"/>
    <mergeCell ref="A20:B20"/>
    <mergeCell ref="C20:D20"/>
    <mergeCell ref="L20:M20"/>
    <mergeCell ref="N20:O20"/>
    <mergeCell ref="R20:S20"/>
    <mergeCell ref="Y20:Z20"/>
    <mergeCell ref="A21:B21"/>
    <mergeCell ref="C21:D21"/>
    <mergeCell ref="L21:M21"/>
    <mergeCell ref="N21:O21"/>
    <mergeCell ref="R21:S21"/>
    <mergeCell ref="Y21:Z21"/>
    <mergeCell ref="A22:B22"/>
    <mergeCell ref="C22:D22"/>
    <mergeCell ref="L22:M22"/>
    <mergeCell ref="N22:O22"/>
    <mergeCell ref="R22:S22"/>
    <mergeCell ref="Y22:Z22"/>
    <mergeCell ref="A23:B23"/>
    <mergeCell ref="C23:D23"/>
    <mergeCell ref="L23:M23"/>
    <mergeCell ref="N23:O23"/>
    <mergeCell ref="R23:S23"/>
    <mergeCell ref="Y23:Z23"/>
    <mergeCell ref="A24:B24"/>
    <mergeCell ref="C24:D24"/>
    <mergeCell ref="L24:M24"/>
    <mergeCell ref="N24:O24"/>
    <mergeCell ref="R24:S24"/>
    <mergeCell ref="Y24:Z24"/>
    <mergeCell ref="A25:B25"/>
    <mergeCell ref="C25:D25"/>
    <mergeCell ref="L25:M25"/>
    <mergeCell ref="N25:O25"/>
    <mergeCell ref="R25:S25"/>
    <mergeCell ref="Y25:Z25"/>
    <mergeCell ref="A26:B26"/>
    <mergeCell ref="C26:D26"/>
    <mergeCell ref="L26:M26"/>
    <mergeCell ref="N26:O26"/>
    <mergeCell ref="R26:S26"/>
    <mergeCell ref="Y26:Z26"/>
    <mergeCell ref="A27:B27"/>
    <mergeCell ref="C27:D27"/>
    <mergeCell ref="L27:M27"/>
    <mergeCell ref="N27:O27"/>
    <mergeCell ref="R27:S27"/>
    <mergeCell ref="Y27:Z27"/>
    <mergeCell ref="A28:B28"/>
    <mergeCell ref="C28:D28"/>
    <mergeCell ref="L28:M28"/>
    <mergeCell ref="N28:O28"/>
    <mergeCell ref="R28:S28"/>
    <mergeCell ref="Y28:Z28"/>
    <mergeCell ref="A29:B29"/>
    <mergeCell ref="C29:D29"/>
    <mergeCell ref="L29:M29"/>
    <mergeCell ref="N29:O29"/>
    <mergeCell ref="R29:S29"/>
    <mergeCell ref="Y29:Z29"/>
    <mergeCell ref="A30:B30"/>
    <mergeCell ref="C30:D30"/>
    <mergeCell ref="L30:M30"/>
    <mergeCell ref="N30:O30"/>
    <mergeCell ref="R30:S30"/>
    <mergeCell ref="Y30:Z30"/>
    <mergeCell ref="A31:B31"/>
    <mergeCell ref="C31:D31"/>
    <mergeCell ref="L31:M31"/>
    <mergeCell ref="N31:O31"/>
    <mergeCell ref="R31:S31"/>
    <mergeCell ref="Y31:Z31"/>
    <mergeCell ref="A32:B32"/>
    <mergeCell ref="C32:D32"/>
    <mergeCell ref="L32:M32"/>
    <mergeCell ref="N32:O32"/>
    <mergeCell ref="R32:S32"/>
    <mergeCell ref="Y32:Z32"/>
    <mergeCell ref="A33:B33"/>
    <mergeCell ref="C33:D33"/>
    <mergeCell ref="L33:M33"/>
    <mergeCell ref="N33:O33"/>
    <mergeCell ref="R33:S33"/>
    <mergeCell ref="Y33:Z33"/>
    <mergeCell ref="A34:B34"/>
    <mergeCell ref="C34:D34"/>
    <mergeCell ref="L34:M34"/>
    <mergeCell ref="N34:O34"/>
    <mergeCell ref="R34:S34"/>
    <mergeCell ref="Y34:Z34"/>
    <mergeCell ref="A35:B35"/>
    <mergeCell ref="C35:D35"/>
    <mergeCell ref="L35:M35"/>
    <mergeCell ref="N35:O35"/>
    <mergeCell ref="R35:S35"/>
    <mergeCell ref="Y35:Z35"/>
    <mergeCell ref="A36:B36"/>
    <mergeCell ref="C36:D36"/>
    <mergeCell ref="L36:M36"/>
    <mergeCell ref="N36:O36"/>
    <mergeCell ref="R36:S36"/>
    <mergeCell ref="Y36:Z36"/>
    <mergeCell ref="A37:B37"/>
    <mergeCell ref="C37:D37"/>
    <mergeCell ref="L37:M37"/>
    <mergeCell ref="N37:O37"/>
    <mergeCell ref="R37:S37"/>
    <mergeCell ref="Y37:Z37"/>
    <mergeCell ref="A38:B38"/>
    <mergeCell ref="C38:D38"/>
    <mergeCell ref="L38:M38"/>
    <mergeCell ref="N38:O38"/>
    <mergeCell ref="R38:S38"/>
    <mergeCell ref="Y38:Z38"/>
    <mergeCell ref="A39:B39"/>
    <mergeCell ref="C39:D39"/>
    <mergeCell ref="L39:M39"/>
    <mergeCell ref="N39:O39"/>
    <mergeCell ref="R39:S39"/>
    <mergeCell ref="Y39:Z39"/>
    <mergeCell ref="A40:B40"/>
    <mergeCell ref="C40:D40"/>
    <mergeCell ref="L40:M40"/>
    <mergeCell ref="N40:O40"/>
    <mergeCell ref="R40:S40"/>
    <mergeCell ref="Y40:Z40"/>
    <mergeCell ref="A41:B41"/>
    <mergeCell ref="C41:D41"/>
    <mergeCell ref="L41:M41"/>
    <mergeCell ref="N41:O41"/>
    <mergeCell ref="R41:S41"/>
    <mergeCell ref="Y41:Z41"/>
    <mergeCell ref="A42:B42"/>
    <mergeCell ref="C42:D42"/>
    <mergeCell ref="L42:M42"/>
    <mergeCell ref="N42:O42"/>
    <mergeCell ref="R42:S42"/>
    <mergeCell ref="Y42:Z42"/>
    <mergeCell ref="A43:B43"/>
    <mergeCell ref="C43:D43"/>
    <mergeCell ref="L43:M43"/>
    <mergeCell ref="N43:O43"/>
    <mergeCell ref="R43:S43"/>
    <mergeCell ref="Y43:Z43"/>
    <mergeCell ref="A44:B44"/>
    <mergeCell ref="C44:D44"/>
    <mergeCell ref="L44:M44"/>
    <mergeCell ref="N44:O44"/>
    <mergeCell ref="R44:S44"/>
    <mergeCell ref="Y44:Z44"/>
    <mergeCell ref="A45:B45"/>
    <mergeCell ref="C45:D45"/>
    <mergeCell ref="L45:M45"/>
    <mergeCell ref="N45:O45"/>
    <mergeCell ref="R45:S45"/>
    <mergeCell ref="Y45:Z45"/>
    <mergeCell ref="A46:B46"/>
    <mergeCell ref="C46:D46"/>
    <mergeCell ref="L46:M46"/>
    <mergeCell ref="N46:O46"/>
    <mergeCell ref="R46:S46"/>
    <mergeCell ref="Y46:Z46"/>
    <mergeCell ref="A47:B47"/>
    <mergeCell ref="C47:D47"/>
    <mergeCell ref="L47:M47"/>
    <mergeCell ref="N47:O47"/>
    <mergeCell ref="R47:S47"/>
    <mergeCell ref="Y47:Z47"/>
    <mergeCell ref="A48:B48"/>
    <mergeCell ref="C48:D48"/>
    <mergeCell ref="L48:M48"/>
    <mergeCell ref="N48:O48"/>
    <mergeCell ref="R48:S48"/>
    <mergeCell ref="Y48:Z48"/>
    <mergeCell ref="A49:B49"/>
    <mergeCell ref="C49:D49"/>
    <mergeCell ref="L49:M49"/>
    <mergeCell ref="N49:O49"/>
    <mergeCell ref="R49:S49"/>
    <mergeCell ref="Y49:Z49"/>
    <mergeCell ref="A50:B50"/>
    <mergeCell ref="C50:D50"/>
    <mergeCell ref="L50:M50"/>
    <mergeCell ref="N50:O50"/>
    <mergeCell ref="R50:S50"/>
    <mergeCell ref="Y50:Z50"/>
    <mergeCell ref="A51:B51"/>
    <mergeCell ref="C51:D51"/>
    <mergeCell ref="L51:M51"/>
    <mergeCell ref="N51:O51"/>
    <mergeCell ref="R51:S51"/>
    <mergeCell ref="Y51:Z51"/>
    <mergeCell ref="A52:B52"/>
    <mergeCell ref="C52:D52"/>
    <mergeCell ref="L52:M52"/>
    <mergeCell ref="N52:O52"/>
    <mergeCell ref="R52:S52"/>
    <mergeCell ref="Y52:Z52"/>
    <mergeCell ref="A53:B53"/>
    <mergeCell ref="C53:D53"/>
    <mergeCell ref="L53:M53"/>
    <mergeCell ref="N53:O53"/>
    <mergeCell ref="R53:S53"/>
    <mergeCell ref="Y53:Z53"/>
    <mergeCell ref="A54:B54"/>
    <mergeCell ref="C54:D54"/>
    <mergeCell ref="L54:M54"/>
    <mergeCell ref="N54:O54"/>
    <mergeCell ref="R54:S54"/>
    <mergeCell ref="Y54:Z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Orlando Valencia Vargas</dc:creator>
  <cp:keywords/>
  <dc:description/>
  <cp:lastModifiedBy>JUAN JOSE</cp:lastModifiedBy>
  <cp:lastPrinted>2020-02-19T15:22:51Z</cp:lastPrinted>
  <dcterms:created xsi:type="dcterms:W3CDTF">2020-02-18T13:25:18Z</dcterms:created>
  <dcterms:modified xsi:type="dcterms:W3CDTF">2020-05-09T00:31:38Z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